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315" yWindow="1035" windowWidth="19425" windowHeight="11025"/>
  </bookViews>
  <sheets>
    <sheet name="Как просит комитет" sheetId="2" r:id="rId1"/>
  </sheets>
  <definedNames>
    <definedName name="_xlnm.Print_Titles" localSheetId="0">'Как просит комитет'!$6:$9</definedName>
    <definedName name="_xlnm.Print_Area" localSheetId="0">'Как просит комитет'!$A$1:$S$286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  <c r="J207" i="2"/>
  <c r="L207" i="2"/>
  <c r="L206" i="2" s="1"/>
  <c r="I207" i="2"/>
  <c r="J205" i="2"/>
  <c r="K205" i="2"/>
  <c r="K204" i="2" s="1"/>
  <c r="L205" i="2"/>
  <c r="I205" i="2"/>
  <c r="H275" i="2" l="1"/>
  <c r="L204" i="2"/>
  <c r="J13" i="2"/>
  <c r="J12" i="2" s="1"/>
  <c r="J11" i="2"/>
  <c r="I13" i="2"/>
  <c r="I12" i="2" s="1"/>
  <c r="L255" i="2"/>
  <c r="L254" i="2"/>
  <c r="L253" i="2"/>
  <c r="L240" i="2"/>
  <c r="K240" i="2"/>
  <c r="K239" i="2"/>
  <c r="K238" i="2"/>
  <c r="L237" i="2"/>
  <c r="K237" i="2"/>
  <c r="K232" i="2" s="1"/>
  <c r="K235" i="2"/>
  <c r="K234" i="2"/>
  <c r="K277" i="2" s="1"/>
  <c r="N256" i="2"/>
  <c r="L258" i="2"/>
  <c r="K265" i="2"/>
  <c r="K263" i="2" s="1"/>
  <c r="K272" i="2"/>
  <c r="K268" i="2"/>
  <c r="E268" i="2" s="1"/>
  <c r="L248" i="2"/>
  <c r="K241" i="2"/>
  <c r="K243" i="2"/>
  <c r="J229" i="2"/>
  <c r="L224" i="2"/>
  <c r="J206" i="2"/>
  <c r="I206" i="2"/>
  <c r="I214" i="2"/>
  <c r="I212" i="2"/>
  <c r="J210" i="2"/>
  <c r="I210" i="2"/>
  <c r="J193" i="2"/>
  <c r="I193" i="2"/>
  <c r="J201" i="2"/>
  <c r="I201" i="2"/>
  <c r="J150" i="2"/>
  <c r="J149" i="2" s="1"/>
  <c r="I152" i="2"/>
  <c r="E152" i="2" s="1"/>
  <c r="I150" i="2"/>
  <c r="H151" i="2"/>
  <c r="H150" i="2"/>
  <c r="F151" i="2"/>
  <c r="E151" i="2" s="1"/>
  <c r="F150" i="2"/>
  <c r="J148" i="2"/>
  <c r="I148" i="2"/>
  <c r="H148" i="2"/>
  <c r="F148" i="2"/>
  <c r="J165" i="2"/>
  <c r="I165" i="2"/>
  <c r="H160" i="2"/>
  <c r="I45" i="2"/>
  <c r="H15" i="2"/>
  <c r="E15" i="2" s="1"/>
  <c r="H14" i="2"/>
  <c r="F14" i="2"/>
  <c r="H13" i="2"/>
  <c r="H277" i="2" s="1"/>
  <c r="F13" i="2"/>
  <c r="I11" i="2"/>
  <c r="G11" i="2"/>
  <c r="F11" i="2"/>
  <c r="J61" i="2"/>
  <c r="J57" i="2"/>
  <c r="I53" i="2"/>
  <c r="I49" i="2"/>
  <c r="G21" i="2"/>
  <c r="H37" i="2"/>
  <c r="H31" i="2"/>
  <c r="H25" i="2"/>
  <c r="K278" i="2" l="1"/>
  <c r="J277" i="2"/>
  <c r="I277" i="2"/>
  <c r="E11" i="2"/>
  <c r="E148" i="2"/>
  <c r="E150" i="2"/>
  <c r="E14" i="2"/>
  <c r="K233" i="2"/>
  <c r="E13" i="2"/>
  <c r="K266" i="2"/>
  <c r="E263" i="2"/>
  <c r="E205" i="2"/>
  <c r="E206" i="2"/>
  <c r="E207" i="2"/>
  <c r="F12" i="2"/>
  <c r="I149" i="2"/>
  <c r="H149" i="2"/>
  <c r="F149" i="2"/>
  <c r="H12" i="2"/>
  <c r="E12" i="2" l="1"/>
  <c r="E149" i="2"/>
  <c r="J228" i="2"/>
  <c r="J227" i="2" s="1"/>
  <c r="E273" i="2" l="1"/>
  <c r="E272" i="2"/>
  <c r="E270" i="2"/>
  <c r="E260" i="2"/>
  <c r="E258" i="2"/>
  <c r="E257" i="2"/>
  <c r="L235" i="2"/>
  <c r="L278" i="2" s="1"/>
  <c r="N252" i="2"/>
  <c r="N275" i="2" s="1"/>
  <c r="N274" i="2" s="1"/>
  <c r="L252" i="2"/>
  <c r="L232" i="2" s="1"/>
  <c r="L275" i="2" s="1"/>
  <c r="E250" i="2"/>
  <c r="E247" i="2"/>
  <c r="L246" i="2"/>
  <c r="E245" i="2"/>
  <c r="E244" i="2"/>
  <c r="E242" i="2"/>
  <c r="L233" i="2"/>
  <c r="E230" i="2"/>
  <c r="E228" i="2"/>
  <c r="E226" i="2"/>
  <c r="E223" i="2"/>
  <c r="K216" i="2"/>
  <c r="J216" i="2"/>
  <c r="E217" i="2"/>
  <c r="L216" i="2"/>
  <c r="E215" i="2"/>
  <c r="E213" i="2"/>
  <c r="E211" i="2"/>
  <c r="J208" i="2"/>
  <c r="E209" i="2"/>
  <c r="E203" i="2"/>
  <c r="E202" i="2"/>
  <c r="J199" i="2"/>
  <c r="I199" i="2"/>
  <c r="E200" i="2"/>
  <c r="E198" i="2"/>
  <c r="G197" i="2"/>
  <c r="E197" i="2" s="1"/>
  <c r="E196" i="2"/>
  <c r="I194" i="2"/>
  <c r="I192" i="2" s="1"/>
  <c r="G194" i="2"/>
  <c r="J192" i="2"/>
  <c r="J191" i="2"/>
  <c r="I191" i="2"/>
  <c r="G191" i="2"/>
  <c r="E189" i="2"/>
  <c r="E188" i="2"/>
  <c r="F187" i="2"/>
  <c r="F182" i="2" s="1"/>
  <c r="E186" i="2"/>
  <c r="F184" i="2"/>
  <c r="F183" i="2"/>
  <c r="F277" i="2" s="1"/>
  <c r="F181" i="2"/>
  <c r="E167" i="2"/>
  <c r="E166" i="2"/>
  <c r="J163" i="2"/>
  <c r="I163" i="2"/>
  <c r="E164" i="2"/>
  <c r="E162" i="2"/>
  <c r="E161" i="2"/>
  <c r="I158" i="2"/>
  <c r="H158" i="2"/>
  <c r="E159" i="2"/>
  <c r="E157" i="2"/>
  <c r="E156" i="2"/>
  <c r="F155" i="2"/>
  <c r="F153" i="2" s="1"/>
  <c r="E154" i="2"/>
  <c r="E62" i="2"/>
  <c r="J59" i="2"/>
  <c r="E60" i="2"/>
  <c r="E58" i="2"/>
  <c r="J55" i="2"/>
  <c r="E56" i="2"/>
  <c r="E54" i="2"/>
  <c r="I51" i="2"/>
  <c r="E52" i="2"/>
  <c r="E50" i="2"/>
  <c r="I47" i="2"/>
  <c r="E48" i="2"/>
  <c r="E46" i="2"/>
  <c r="I43" i="2"/>
  <c r="E44" i="2"/>
  <c r="E42" i="2"/>
  <c r="E41" i="2" s="1"/>
  <c r="I41" i="2"/>
  <c r="E40" i="2"/>
  <c r="E39" i="2" s="1"/>
  <c r="I39" i="2"/>
  <c r="E38" i="2"/>
  <c r="E36" i="2"/>
  <c r="E34" i="2"/>
  <c r="E33" i="2"/>
  <c r="E32" i="2"/>
  <c r="H29" i="2"/>
  <c r="E30" i="2"/>
  <c r="E28" i="2"/>
  <c r="E27" i="2"/>
  <c r="E26" i="2"/>
  <c r="H23" i="2"/>
  <c r="E24" i="2"/>
  <c r="E22" i="2"/>
  <c r="E21" i="2" s="1"/>
  <c r="E20" i="2"/>
  <c r="E19" i="2"/>
  <c r="F18" i="2"/>
  <c r="E17" i="2"/>
  <c r="L238" i="2" l="1"/>
  <c r="L236" i="2" s="1"/>
  <c r="G192" i="2"/>
  <c r="F16" i="2"/>
  <c r="K261" i="2"/>
  <c r="E224" i="2"/>
  <c r="L222" i="2"/>
  <c r="E222" i="2" s="1"/>
  <c r="E160" i="2"/>
  <c r="E158" i="2" s="1"/>
  <c r="E246" i="2"/>
  <c r="I279" i="2"/>
  <c r="F180" i="2"/>
  <c r="I190" i="2"/>
  <c r="I147" i="2"/>
  <c r="H279" i="2"/>
  <c r="E232" i="2"/>
  <c r="F185" i="2"/>
  <c r="E199" i="2"/>
  <c r="K236" i="2"/>
  <c r="E240" i="2"/>
  <c r="E181" i="2"/>
  <c r="L231" i="2"/>
  <c r="K231" i="2"/>
  <c r="J147" i="2"/>
  <c r="J190" i="2"/>
  <c r="G195" i="2"/>
  <c r="E248" i="2"/>
  <c r="L251" i="2"/>
  <c r="N251" i="2"/>
  <c r="I10" i="2"/>
  <c r="E155" i="2"/>
  <c r="E153" i="2" s="1"/>
  <c r="E47" i="2"/>
  <c r="E49" i="2"/>
  <c r="E234" i="2"/>
  <c r="F10" i="2"/>
  <c r="E237" i="2"/>
  <c r="E31" i="2"/>
  <c r="E29" i="2" s="1"/>
  <c r="F147" i="2"/>
  <c r="E239" i="2"/>
  <c r="E37" i="2"/>
  <c r="E35" i="2" s="1"/>
  <c r="E187" i="2"/>
  <c r="E185" i="2" s="1"/>
  <c r="E193" i="2"/>
  <c r="G190" i="2"/>
  <c r="E194" i="2"/>
  <c r="E195" i="2"/>
  <c r="I208" i="2"/>
  <c r="I204" i="2" s="1"/>
  <c r="E45" i="2"/>
  <c r="E43" i="2" s="1"/>
  <c r="E57" i="2"/>
  <c r="E61" i="2"/>
  <c r="E184" i="2"/>
  <c r="E212" i="2"/>
  <c r="J10" i="2"/>
  <c r="E53" i="2"/>
  <c r="E55" i="2"/>
  <c r="E191" i="2"/>
  <c r="E201" i="2"/>
  <c r="E255" i="2"/>
  <c r="E51" i="2"/>
  <c r="H147" i="2"/>
  <c r="E235" i="2"/>
  <c r="E243" i="2"/>
  <c r="E252" i="2"/>
  <c r="E265" i="2"/>
  <c r="E18" i="2"/>
  <c r="E16" i="2" s="1"/>
  <c r="G10" i="2"/>
  <c r="E59" i="2"/>
  <c r="I275" i="2"/>
  <c r="G278" i="2"/>
  <c r="G276" i="2" s="1"/>
  <c r="K276" i="2"/>
  <c r="E165" i="2"/>
  <c r="E163" i="2" s="1"/>
  <c r="E214" i="2"/>
  <c r="E216" i="2"/>
  <c r="H35" i="2"/>
  <c r="H10" i="2" s="1"/>
  <c r="E25" i="2"/>
  <c r="E23" i="2" s="1"/>
  <c r="F275" i="2"/>
  <c r="J275" i="2"/>
  <c r="H278" i="2"/>
  <c r="L276" i="2"/>
  <c r="E183" i="2"/>
  <c r="E266" i="2"/>
  <c r="G275" i="2"/>
  <c r="K275" i="2"/>
  <c r="I278" i="2"/>
  <c r="I276" i="2" s="1"/>
  <c r="F278" i="2"/>
  <c r="F276" i="2" s="1"/>
  <c r="J278" i="2"/>
  <c r="J276" i="2" s="1"/>
  <c r="L256" i="2"/>
  <c r="E256" i="2" s="1"/>
  <c r="E210" i="2"/>
  <c r="E182" i="2"/>
  <c r="J204" i="2"/>
  <c r="E229" i="2"/>
  <c r="E241" i="2"/>
  <c r="H276" i="2" l="1"/>
  <c r="E227" i="2"/>
  <c r="E147" i="2"/>
  <c r="E279" i="2"/>
  <c r="K274" i="2"/>
  <c r="E253" i="2"/>
  <c r="E208" i="2"/>
  <c r="E238" i="2"/>
  <c r="E233" i="2"/>
  <c r="L274" i="2"/>
  <c r="E236" i="2"/>
  <c r="E192" i="2"/>
  <c r="E190" i="2" s="1"/>
  <c r="H274" i="2"/>
  <c r="G274" i="2"/>
  <c r="E231" i="2"/>
  <c r="E261" i="2"/>
  <c r="E251" i="2"/>
  <c r="E180" i="2"/>
  <c r="F274" i="2"/>
  <c r="E277" i="2"/>
  <c r="E10" i="2"/>
  <c r="E278" i="2"/>
  <c r="E204" i="2"/>
  <c r="I274" i="2"/>
  <c r="J274" i="2"/>
  <c r="E275" i="2"/>
  <c r="E274" i="2" l="1"/>
  <c r="E276" i="2"/>
</calcChain>
</file>

<file path=xl/sharedStrings.xml><?xml version="1.0" encoding="utf-8"?>
<sst xmlns="http://schemas.openxmlformats.org/spreadsheetml/2006/main" count="455" uniqueCount="136">
  <si>
    <t>Раздел 7. Система программных мероприятий муниципальной программы</t>
  </si>
  <si>
    <t>№ п/п</t>
  </si>
  <si>
    <t>Наименование мероприятия</t>
  </si>
  <si>
    <t xml:space="preserve">Срок реализации </t>
  </si>
  <si>
    <t>Исполнитель (получатель) денежных средств</t>
  </si>
  <si>
    <t>Потребность в финансовых средствах, тыс. руб.</t>
  </si>
  <si>
    <t>Источник финансирования</t>
  </si>
  <si>
    <t>Всего</t>
  </si>
  <si>
    <t>В том числе по годам</t>
  </si>
  <si>
    <t>Основное мероприятие: выполнение работ по благоустройству дворовых территорий многоквартирных домов муниципального образования «Город Магадан»</t>
  </si>
  <si>
    <t>Всего, в т.ч.</t>
  </si>
  <si>
    <t>местный бюджет</t>
  </si>
  <si>
    <t>иные источники, в т.ч.</t>
  </si>
  <si>
    <t>областной бюджет</t>
  </si>
  <si>
    <t>федеральный бюджет</t>
  </si>
  <si>
    <t>внебюджетные источники</t>
  </si>
  <si>
    <t>Всего, в т. ч.:</t>
  </si>
  <si>
    <t>Благоустройство дворовых территорий многоквартирных домов №№ 11-а, 13 по проспекту Карла Маркса</t>
  </si>
  <si>
    <t>Благоустройство дворовой территории многоквартирного дома № 31/18 по проспекту Карла Маркса</t>
  </si>
  <si>
    <t>Основное мероприятие: выполнение работ по благоустройству общественных территорий (скверы, аллеи, набережные и т.д.) в муниципальном образовании «Город Магадан»</t>
  </si>
  <si>
    <t>Благоустройство территории сквера им. Болдырева в городе Магадане: 1 этап - детская площадка, 2 этап -  многофункциональная спортивная площадка</t>
  </si>
  <si>
    <t>Основное мероприятие: выполнение работ по благоустройству мест массового отдыха населения (городского парка) в муниципальном образовании «Город Магадан»</t>
  </si>
  <si>
    <t>Благоустройство детской музыкальной аллеи</t>
  </si>
  <si>
    <t>3.1</t>
  </si>
  <si>
    <t>2.1</t>
  </si>
  <si>
    <t>2.2</t>
  </si>
  <si>
    <t>2.3</t>
  </si>
  <si>
    <t>2.4</t>
  </si>
  <si>
    <t>2.5</t>
  </si>
  <si>
    <t>1.1</t>
  </si>
  <si>
    <t>1.2</t>
  </si>
  <si>
    <t>1.3</t>
  </si>
  <si>
    <t>1.4</t>
  </si>
  <si>
    <t>Благоустройство дворовых территорий многоквартирных домов №№ 72-а, 72/2, 74, 74-а, 76, 76-а по проспекту Карла   Маркса, № 16 по улице Наровчатова</t>
  </si>
  <si>
    <t>1.5</t>
  </si>
  <si>
    <t>4</t>
  </si>
  <si>
    <t>Благоустройство дворовой территории многоквартирного дома № 11 по улице Парковой</t>
  </si>
  <si>
    <t>1.6</t>
  </si>
  <si>
    <t>1.7</t>
  </si>
  <si>
    <t xml:space="preserve">Благоустройство дворовой территории многоквартирных домов № 21-б по улице Берзина и №№ 4, 6 по улице Ямской </t>
  </si>
  <si>
    <t>Благоустройство территории сквера «60 лет Магадану» по пер. Школьному</t>
  </si>
  <si>
    <t>Благоустройство территории сквера им. Романа Воронова по пр. Ленина, 2</t>
  </si>
  <si>
    <t>Благоустройство территории сквера в районе дома № 51 по Набережной реки Магаданки</t>
  </si>
  <si>
    <t>Благоустройство территории аллеи Памяти (воинам, погибшим в локальных конфликтах)</t>
  </si>
  <si>
    <t>Благоустройство территории сквера в пгт. Сокол в районе домов №№ 15, 17 по ул. Гагарина</t>
  </si>
  <si>
    <t xml:space="preserve">«Формирование современной городской среды муниципального образования«Город Магадан» </t>
  </si>
  <si>
    <t>________________</t>
  </si>
  <si>
    <t>Благоустройство дворовых территорий многоквартирных домов №№ 10, 10-а по улице Болдырева и № 64 по проспекту Карла Маркса</t>
  </si>
  <si>
    <t>1.8</t>
  </si>
  <si>
    <t>1.9</t>
  </si>
  <si>
    <t>1.10</t>
  </si>
  <si>
    <t>Благоустройство дворовой территории многоквартирных домов №№ 15, корпус 2, корпус 4, по Набережной реки Магаданки</t>
  </si>
  <si>
    <t>Благоустройство дворовой территории многоквартирного дома № 31 по улице Марчеканской</t>
  </si>
  <si>
    <t>Благоустройство дворовой территории многоквартирного дома № 15, корпус 3, по Набережной реки Магаданки</t>
  </si>
  <si>
    <t>Благоустройство дворовой территории многоквартирного дома № 10/10 по улице Парковой</t>
  </si>
  <si>
    <t>УК мэрии города Магадана</t>
  </si>
  <si>
    <t>ДСАТЭК  мэрии города Магадана</t>
  </si>
  <si>
    <t>ДСАТЭК  мэрии города Магадана - Департамент строительства, архитектуры, технического и экологического контроля мэрии города Магадана</t>
  </si>
  <si>
    <t>ДСАТЭК  мэрии города Магадана, УК мэрии города Магадана</t>
  </si>
  <si>
    <t>УК мэрии города Магадана - Управление культуры мэрии города Магадана</t>
  </si>
  <si>
    <t>ОЭЗ - Особая экономическая зона</t>
  </si>
  <si>
    <t>средства ОЭЗ</t>
  </si>
  <si>
    <t>Благоустройство территории объекта культурного наследия регионального значения «Мемориальный комплекс жертвам политических репрессий «Маска Скорби»</t>
  </si>
  <si>
    <t>1.11</t>
  </si>
  <si>
    <t>1.12</t>
  </si>
  <si>
    <t>1.13</t>
  </si>
  <si>
    <t>1.14</t>
  </si>
  <si>
    <t>1.15</t>
  </si>
  <si>
    <t>5</t>
  </si>
  <si>
    <t>5.1</t>
  </si>
  <si>
    <t>Благоустройство дворовой территории дома № 7 по проезду Промышленному</t>
  </si>
  <si>
    <t>Благоустройство дворовой территории домом №№ 36, 36 корпус 1, 36-А, 38, 38-а, 38-б по улице Кольцевой</t>
  </si>
  <si>
    <t>Благоустройство дворовой территории домов №№ 3, 5, 5 корпус 1, 7 по улице Якутской</t>
  </si>
  <si>
    <t>Благоустройство дворовой территории дома № 33/15 по проспекту Карла Маркса</t>
  </si>
  <si>
    <t>4.1</t>
  </si>
  <si>
    <t>Основное мероприятие: создание общественного пространства «Парк «Маяк» по ул. Приморской в г. Магадане»</t>
  </si>
  <si>
    <t>4.2</t>
  </si>
  <si>
    <t>Создание общественного пространства «Парк «Маяк» по ул. Приморской в г. Магадане. 2 этап (автопарковка и спортивная площадка)</t>
  </si>
  <si>
    <t>Создание общественного пространства «Парк «Маяк» по ул. Приморской в г. Магадане»</t>
  </si>
  <si>
    <t>2021-2022</t>
  </si>
  <si>
    <t>Выполнение инженерно-гидрометерологических изысканий по объекту «Парк этнической культуры народов Северо-Востока «Дюкча» в г. Магадане в районе устья реки Дукча»</t>
  </si>
  <si>
    <t>Проверка достоверности и обоснованности сметной стоимости по объекту «Парк этнической культуры народов Северо-Востока «Дюкча» в г. Магадане в районе устья реки Дукча»</t>
  </si>
  <si>
    <t>5.2</t>
  </si>
  <si>
    <t>5.3</t>
  </si>
  <si>
    <t>Создание общественного пространства «Парк этнической культуры народов Северо-Востока «Дюкча» в г. Магадане в районе устья реки Дукча»</t>
  </si>
  <si>
    <t>Благоустройство дворовой территории многоквартирных домов №№ 65, 65 корпус 2, 3, по Набережной реки Магаданки</t>
  </si>
  <si>
    <t>Благоустройство дворовой территории многоквартирного дома № 57, по Набережной реки Магаданки</t>
  </si>
  <si>
    <t xml:space="preserve">Благоустройство дворовой территории многоквартирного дома № 18 по Колымской </t>
  </si>
  <si>
    <t>Благоустройство дворовой территории многоквартирного дома № 45 по Набережной реки Магаданки</t>
  </si>
  <si>
    <t>Благоустройство дворовой территории многоквартирного дома № 16 по Марчеканскому шоссе</t>
  </si>
  <si>
    <t>Благоустройство дворовой территории многоквартирного дома № 53 по Набережной реки Магаданки</t>
  </si>
  <si>
    <t>Благоустройство дворовой территории многоквартирного дома № 59, корпус 1, по Набережной реки Магаданки</t>
  </si>
  <si>
    <t>1.16</t>
  </si>
  <si>
    <t>1.17</t>
  </si>
  <si>
    <t>1.18</t>
  </si>
  <si>
    <t>1.19</t>
  </si>
  <si>
    <t>1.20</t>
  </si>
  <si>
    <t>1.21</t>
  </si>
  <si>
    <t>1.22</t>
  </si>
  <si>
    <t>1.23</t>
  </si>
  <si>
    <t>Благоустройство левого берега в районе устья реки Дукча в городе Магадане</t>
  </si>
  <si>
    <t>Проверка достоверности и обоснованности сметной стоимости по объекту «Создание детской игровой площадки в парке «Дюкча»</t>
  </si>
  <si>
    <t>2018-2025</t>
  </si>
  <si>
    <t>Благоустройство левого берега в районе устья реки Дукча в городе Магадане. Наружное электроосвещение</t>
  </si>
  <si>
    <t>ДСАТЭК мэрии города Магадана</t>
  </si>
  <si>
    <t>2022-2024</t>
  </si>
  <si>
    <t>Создание общественного пространства «Парк «Маяк» по ул. Приморской в г. Магадане. 4 этап (Аллея имени адмирала А.И. Нагаева)</t>
  </si>
  <si>
    <t>2019-2024</t>
  </si>
  <si>
    <t>2021-2024</t>
  </si>
  <si>
    <t>F2</t>
  </si>
  <si>
    <t>2023-2024</t>
  </si>
  <si>
    <t>F2.2</t>
  </si>
  <si>
    <t>F2.3</t>
  </si>
  <si>
    <t>5.4</t>
  </si>
  <si>
    <t>5.5</t>
  </si>
  <si>
    <t>*Отклонение отдельных показателей складывается за счет математического округления</t>
  </si>
  <si>
    <t>6</t>
  </si>
  <si>
    <t>6.1</t>
  </si>
  <si>
    <t>Основное мероприятие: создание детской игровой площадки в парке этнической культуры народов северо-востока «Дюкча» в городе Магадане в районе устья реки Дукча</t>
  </si>
  <si>
    <t>Основное мероприятие: реализация проектов создания комфортной городской среды в малых городах и исторических поселениях-победителях Всероссийского конкурса лучших проектов создания комфортной городской среды</t>
  </si>
  <si>
    <t>F2.1</t>
  </si>
  <si>
    <t>F2.4</t>
  </si>
  <si>
    <t>F2.5</t>
  </si>
  <si>
    <t>Реализация программ формирования современной городской среды</t>
  </si>
  <si>
    <t>1.24</t>
  </si>
  <si>
    <t>2027-2030</t>
  </si>
  <si>
    <t xml:space="preserve">Благоустройство дворовых территорий (согласно результатам рассмотрения поданных заявок)
</t>
  </si>
  <si>
    <t>Реализация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 (Создание детской игровой площадки в парке этнической культуры народов Северо-Востока «Дюкча» в городе Магадане в районе устья реки Дукча)</t>
  </si>
  <si>
    <t>Реализация федерального проекта «Формирование комфортной городской среды» в рамках национального проектка «Жилье и городская среда»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</si>
  <si>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(IV очередь парка «Маяк». Аллея имени адмирала А.И. Нагаева)</t>
  </si>
  <si>
    <t>2024-2026</t>
  </si>
  <si>
    <t>РРРРР</t>
  </si>
  <si>
    <t>Кредиторская задолженность за дополнительные работы 2020 года по объекту: Благоустройство дво-ровой территории многоквартирного дома № 31/18 по проспекту Карла Маркса</t>
  </si>
  <si>
    <t>Кредиторская задолженность за дополнительные работы 2020 года по объекту: Бла-гоустройство дворовой территории многоквартирного дома № 11 по улице Парковой</t>
  </si>
  <si>
    <t>2018-2022</t>
  </si>
  <si>
    <t>ПРИЛОЖЕНИЕ № 3
к постановлению мэрии 
города Магадана
от 11.09.2024 № 3094-пм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</si>
</sst>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_р_."/>
    <numFmt numFmtId="165" formatCode="#,##0.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scheme val="minor"/>
    </font>
    <font>
      <b/>
      <sz val="2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2" borderId="0" xfId="0" applyFont="1" applyFill="1"/>
    <xf numFmtId="0" fontId="6" fillId="0" borderId="0" xfId="0" applyFont="1" applyFill="1" applyAlignment="1">
      <alignment vertical="center" wrapText="1"/>
    </xf>
    <xf numFmtId="0" fontId="9" fillId="0" borderId="0" xfId="0" applyFont="1" applyFill="1"/>
    <xf numFmtId="165" fontId="9" fillId="0" borderId="0" xfId="0" applyNumberFormat="1" applyFont="1" applyFill="1"/>
    <xf numFmtId="49" fontId="9" fillId="0" borderId="0" xfId="0" applyNumberFormat="1" applyFont="1" applyFill="1" applyAlignment="1">
      <alignment horizontal="center"/>
    </xf>
    <xf numFmtId="0" fontId="9" fillId="0" borderId="0" xfId="0" applyFont="1" applyFill="1" applyAlignment="1"/>
    <xf numFmtId="4" fontId="9" fillId="0" borderId="0" xfId="0" applyNumberFormat="1" applyFont="1" applyFill="1"/>
    <xf numFmtId="164" fontId="9" fillId="0" borderId="0" xfId="0" applyNumberFormat="1" applyFont="1" applyFill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15" fillId="0" borderId="0" xfId="0" applyFont="1" applyFill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87"/>
  <sheetViews>
    <sheetView tabSelected="1" view="pageBreakPreview" topLeftCell="A265" zoomScale="80" zoomScaleNormal="100" zoomScaleSheetLayoutView="80" workbookViewId="0">
      <selection activeCell="P1" sqref="P1:S1"/>
    </sheetView>
  </sheetViews>
  <sheetFormatPr defaultColWidth="9.140625" defaultRowHeight="15.75" x14ac:dyDescent="0.25"/>
  <cols>
    <col min="1" max="1" width="7.140625" style="13" customWidth="1"/>
    <col min="2" max="2" width="21.5703125" style="11" customWidth="1"/>
    <col min="3" max="3" width="6.140625" style="11" customWidth="1"/>
    <col min="4" max="4" width="16.7109375" style="11" customWidth="1"/>
    <col min="5" max="5" width="13.85546875" style="11" customWidth="1"/>
    <col min="6" max="6" width="13.5703125" style="11" customWidth="1"/>
    <col min="7" max="7" width="12.42578125" style="11" bestFit="1" customWidth="1"/>
    <col min="8" max="8" width="12.5703125" style="11" customWidth="1"/>
    <col min="9" max="9" width="12.7109375" style="11" customWidth="1"/>
    <col min="10" max="10" width="12.42578125" style="11" bestFit="1" customWidth="1"/>
    <col min="11" max="11" width="12.28515625" style="11" customWidth="1"/>
    <col min="12" max="12" width="13.7109375" style="11" customWidth="1"/>
    <col min="13" max="13" width="12.28515625" style="11" customWidth="1"/>
    <col min="14" max="14" width="13.85546875" style="11" customWidth="1"/>
    <col min="15" max="18" width="12.28515625" style="11" customWidth="1"/>
    <col min="19" max="19" width="20.140625" style="11" customWidth="1"/>
    <col min="20" max="20" width="11.85546875" style="9" bestFit="1" customWidth="1"/>
    <col min="21" max="21" width="13.140625" style="9" bestFit="1" customWidth="1"/>
    <col min="22" max="22" width="9.140625" style="9"/>
    <col min="23" max="23" width="13.140625" style="9" bestFit="1" customWidth="1"/>
    <col min="24" max="16384" width="9.140625" style="1"/>
  </cols>
  <sheetData>
    <row r="1" spans="1:23" s="14" customFormat="1" ht="102" customHeight="1" x14ac:dyDescent="0.25">
      <c r="A1" s="30"/>
      <c r="B1" s="30"/>
      <c r="C1" s="30"/>
      <c r="D1" s="30"/>
      <c r="E1" s="19"/>
      <c r="F1" s="30"/>
      <c r="G1" s="30"/>
      <c r="H1" s="19"/>
      <c r="I1" s="10"/>
      <c r="J1" s="10"/>
      <c r="L1" s="23"/>
      <c r="M1" s="23"/>
      <c r="N1" s="23"/>
      <c r="O1" s="23"/>
      <c r="P1" s="36" t="s">
        <v>135</v>
      </c>
      <c r="Q1" s="36"/>
      <c r="R1" s="36"/>
      <c r="S1" s="36"/>
    </row>
    <row r="2" spans="1:23" s="14" customFormat="1" ht="36" customHeight="1" x14ac:dyDescent="0.3">
      <c r="A2" s="24"/>
      <c r="B2" s="24"/>
      <c r="C2" s="26" t="s">
        <v>131</v>
      </c>
      <c r="D2" s="24"/>
      <c r="E2" s="24"/>
      <c r="F2" s="24"/>
      <c r="G2" s="24"/>
      <c r="H2" s="24"/>
      <c r="I2" s="10"/>
      <c r="J2" s="10"/>
      <c r="L2" s="23"/>
      <c r="M2" s="23"/>
      <c r="N2" s="23"/>
      <c r="O2" s="23"/>
      <c r="P2" s="23"/>
      <c r="Q2" s="25"/>
      <c r="R2" s="25"/>
      <c r="S2" s="25"/>
    </row>
    <row r="3" spans="1:23" s="11" customFormat="1" ht="24.75" customHeight="1" x14ac:dyDescent="0.25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U3" s="15"/>
    </row>
    <row r="4" spans="1:23" s="11" customFormat="1" ht="25.5" customHeight="1" x14ac:dyDescent="0.25">
      <c r="A4" s="31" t="s">
        <v>45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23" s="11" customFormat="1" ht="18.7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8"/>
      <c r="K5" s="27"/>
      <c r="L5" s="27"/>
      <c r="M5" s="27"/>
      <c r="N5" s="27"/>
      <c r="O5" s="27"/>
      <c r="P5" s="27"/>
      <c r="Q5" s="27"/>
      <c r="R5" s="27"/>
      <c r="S5" s="27"/>
    </row>
    <row r="6" spans="1:23" s="11" customFormat="1" ht="29.25" customHeight="1" x14ac:dyDescent="0.25">
      <c r="A6" s="32" t="s">
        <v>1</v>
      </c>
      <c r="B6" s="33" t="s">
        <v>2</v>
      </c>
      <c r="C6" s="33" t="s">
        <v>3</v>
      </c>
      <c r="D6" s="33" t="s">
        <v>4</v>
      </c>
      <c r="E6" s="33" t="s">
        <v>5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 t="s">
        <v>6</v>
      </c>
    </row>
    <row r="7" spans="1:23" s="11" customFormat="1" ht="21" customHeight="1" x14ac:dyDescent="0.25">
      <c r="A7" s="32"/>
      <c r="B7" s="33"/>
      <c r="C7" s="33"/>
      <c r="D7" s="33"/>
      <c r="E7" s="33" t="s">
        <v>7</v>
      </c>
      <c r="F7" s="33" t="s">
        <v>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23" s="11" customFormat="1" ht="27.75" customHeight="1" x14ac:dyDescent="0.25">
      <c r="A8" s="32"/>
      <c r="B8" s="33"/>
      <c r="C8" s="33"/>
      <c r="D8" s="33"/>
      <c r="E8" s="33"/>
      <c r="F8" s="29">
        <v>2018</v>
      </c>
      <c r="G8" s="29">
        <v>2019</v>
      </c>
      <c r="H8" s="29">
        <v>2020</v>
      </c>
      <c r="I8" s="29">
        <v>2021</v>
      </c>
      <c r="J8" s="29">
        <v>2022</v>
      </c>
      <c r="K8" s="29">
        <v>2023</v>
      </c>
      <c r="L8" s="29">
        <v>2024</v>
      </c>
      <c r="M8" s="29">
        <v>2025</v>
      </c>
      <c r="N8" s="29">
        <v>2026</v>
      </c>
      <c r="O8" s="29">
        <v>2027</v>
      </c>
      <c r="P8" s="29">
        <v>2028</v>
      </c>
      <c r="Q8" s="29">
        <v>2029</v>
      </c>
      <c r="R8" s="29">
        <v>2030</v>
      </c>
      <c r="S8" s="33"/>
    </row>
    <row r="9" spans="1:23" s="22" customFormat="1" ht="13.5" customHeight="1" x14ac:dyDescent="0.2">
      <c r="A9" s="20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21">
        <v>16</v>
      </c>
      <c r="Q9" s="21">
        <v>17</v>
      </c>
      <c r="R9" s="21">
        <v>18</v>
      </c>
      <c r="S9" s="21">
        <v>19</v>
      </c>
    </row>
    <row r="10" spans="1:23" s="11" customFormat="1" ht="23.25" customHeight="1" x14ac:dyDescent="0.25">
      <c r="A10" s="32">
        <v>1</v>
      </c>
      <c r="B10" s="33" t="s">
        <v>9</v>
      </c>
      <c r="C10" s="34" t="s">
        <v>134</v>
      </c>
      <c r="D10" s="35" t="s">
        <v>56</v>
      </c>
      <c r="E10" s="3">
        <f t="shared" ref="E10:E15" si="0">F10+G10+H10+I10+J10+K10+L10+M10+N10</f>
        <v>127785.986</v>
      </c>
      <c r="F10" s="3">
        <f>F11+F12</f>
        <v>12876.144</v>
      </c>
      <c r="G10" s="3">
        <f t="shared" ref="G10" si="1">G11+G12</f>
        <v>7681.6769999999997</v>
      </c>
      <c r="H10" s="3">
        <f>H16+H21+H23+H29+H35+H43+H47</f>
        <v>32019.938000000002</v>
      </c>
      <c r="I10" s="3">
        <f>I11+I12</f>
        <v>52901.150999999998</v>
      </c>
      <c r="J10" s="3">
        <f>J11+J12</f>
        <v>22307.076000000001</v>
      </c>
      <c r="K10" s="3"/>
      <c r="L10" s="3"/>
      <c r="M10" s="3"/>
      <c r="N10" s="3"/>
      <c r="O10" s="3"/>
      <c r="P10" s="3"/>
      <c r="Q10" s="3"/>
      <c r="R10" s="3"/>
      <c r="S10" s="4" t="s">
        <v>10</v>
      </c>
      <c r="U10" s="12"/>
    </row>
    <row r="11" spans="1:23" s="11" customFormat="1" ht="26.25" customHeight="1" x14ac:dyDescent="0.25">
      <c r="A11" s="32"/>
      <c r="B11" s="33"/>
      <c r="C11" s="34"/>
      <c r="D11" s="35"/>
      <c r="E11" s="2">
        <f t="shared" si="0"/>
        <v>12881.896000000001</v>
      </c>
      <c r="F11" s="2">
        <f>F17</f>
        <v>220.25200000000001</v>
      </c>
      <c r="G11" s="2">
        <f>G22</f>
        <v>7681.6769999999997</v>
      </c>
      <c r="H11" s="2">
        <f>H24+H30+H36</f>
        <v>230.46600000000001</v>
      </c>
      <c r="I11" s="2">
        <f>I40+I42+I44+I48+I52</f>
        <v>3184.7950000000001</v>
      </c>
      <c r="J11" s="2">
        <f>J56+J60</f>
        <v>1564.7060000000001</v>
      </c>
      <c r="K11" s="2"/>
      <c r="L11" s="2"/>
      <c r="M11" s="2"/>
      <c r="N11" s="2"/>
      <c r="O11" s="2"/>
      <c r="P11" s="2"/>
      <c r="Q11" s="2"/>
      <c r="R11" s="2"/>
      <c r="S11" s="5" t="s">
        <v>11</v>
      </c>
      <c r="U11" s="12"/>
    </row>
    <row r="12" spans="1:23" s="11" customFormat="1" ht="30" x14ac:dyDescent="0.25">
      <c r="A12" s="32"/>
      <c r="B12" s="33"/>
      <c r="C12" s="34"/>
      <c r="D12" s="35"/>
      <c r="E12" s="2">
        <f t="shared" si="0"/>
        <v>114904.09</v>
      </c>
      <c r="F12" s="2">
        <f>F13+F14+F15</f>
        <v>12655.892</v>
      </c>
      <c r="G12" s="2"/>
      <c r="H12" s="2">
        <f t="shared" ref="H12:J12" si="2">H13+H14+H15</f>
        <v>31789.472000000005</v>
      </c>
      <c r="I12" s="2">
        <f t="shared" si="2"/>
        <v>49716.356</v>
      </c>
      <c r="J12" s="2">
        <f t="shared" si="2"/>
        <v>20742.37</v>
      </c>
      <c r="K12" s="2"/>
      <c r="L12" s="2"/>
      <c r="M12" s="2"/>
      <c r="N12" s="2"/>
      <c r="O12" s="2"/>
      <c r="P12" s="2"/>
      <c r="Q12" s="2"/>
      <c r="R12" s="2"/>
      <c r="S12" s="5" t="s">
        <v>12</v>
      </c>
      <c r="T12" s="16"/>
      <c r="U12" s="12"/>
    </row>
    <row r="13" spans="1:23" s="11" customFormat="1" ht="21.75" customHeight="1" x14ac:dyDescent="0.25">
      <c r="A13" s="32"/>
      <c r="B13" s="33"/>
      <c r="C13" s="34"/>
      <c r="D13" s="35"/>
      <c r="E13" s="2">
        <f t="shared" si="0"/>
        <v>71698.006999999998</v>
      </c>
      <c r="F13" s="2">
        <f>F19</f>
        <v>1148.116</v>
      </c>
      <c r="G13" s="2"/>
      <c r="H13" s="2">
        <f>H26+H32</f>
        <v>91.165000000000006</v>
      </c>
      <c r="I13" s="2">
        <f>I46+I50+I54</f>
        <v>49716.356</v>
      </c>
      <c r="J13" s="2">
        <f>J58+J62</f>
        <v>20742.37</v>
      </c>
      <c r="K13" s="2"/>
      <c r="L13" s="2"/>
      <c r="M13" s="2"/>
      <c r="N13" s="2"/>
      <c r="O13" s="2"/>
      <c r="P13" s="2"/>
      <c r="Q13" s="2"/>
      <c r="R13" s="2"/>
      <c r="S13" s="5" t="s">
        <v>13</v>
      </c>
    </row>
    <row r="14" spans="1:23" s="11" customFormat="1" ht="30" x14ac:dyDescent="0.25">
      <c r="A14" s="32"/>
      <c r="B14" s="33"/>
      <c r="C14" s="34"/>
      <c r="D14" s="35"/>
      <c r="E14" s="2">
        <f t="shared" si="0"/>
        <v>15974.883</v>
      </c>
      <c r="F14" s="2">
        <f>F20</f>
        <v>11507.776</v>
      </c>
      <c r="G14" s="2"/>
      <c r="H14" s="2">
        <f>H27+H33</f>
        <v>4467.107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5" t="s">
        <v>14</v>
      </c>
      <c r="U14" s="12"/>
    </row>
    <row r="15" spans="1:23" s="11" customFormat="1" ht="25.5" customHeight="1" x14ac:dyDescent="0.25">
      <c r="A15" s="32"/>
      <c r="B15" s="33"/>
      <c r="C15" s="34"/>
      <c r="D15" s="35"/>
      <c r="E15" s="2">
        <f t="shared" si="0"/>
        <v>27231.200000000004</v>
      </c>
      <c r="F15" s="2"/>
      <c r="G15" s="2"/>
      <c r="H15" s="2">
        <f>H28+H34+H38</f>
        <v>27231.200000000004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5" t="s">
        <v>61</v>
      </c>
      <c r="U15" s="12"/>
      <c r="W15" s="12"/>
    </row>
    <row r="16" spans="1:23" s="11" customFormat="1" ht="20.25" customHeight="1" x14ac:dyDescent="0.25">
      <c r="A16" s="37" t="s">
        <v>29</v>
      </c>
      <c r="B16" s="35" t="s">
        <v>33</v>
      </c>
      <c r="C16" s="34">
        <v>2018</v>
      </c>
      <c r="D16" s="35" t="s">
        <v>56</v>
      </c>
      <c r="E16" s="3">
        <f>E17+E18</f>
        <v>12876.144</v>
      </c>
      <c r="F16" s="3">
        <f>F17+F18</f>
        <v>12876.144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 t="s">
        <v>16</v>
      </c>
    </row>
    <row r="17" spans="1:21" s="11" customFormat="1" ht="23.25" customHeight="1" x14ac:dyDescent="0.25">
      <c r="A17" s="37"/>
      <c r="B17" s="35"/>
      <c r="C17" s="34"/>
      <c r="D17" s="35"/>
      <c r="E17" s="2">
        <f t="shared" ref="E17:E20" si="3">SUM(F17:N17)</f>
        <v>220.25200000000001</v>
      </c>
      <c r="F17" s="2">
        <v>220.25200000000001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5" t="s">
        <v>11</v>
      </c>
    </row>
    <row r="18" spans="1:21" s="11" customFormat="1" ht="30" x14ac:dyDescent="0.25">
      <c r="A18" s="37"/>
      <c r="B18" s="35"/>
      <c r="C18" s="34"/>
      <c r="D18" s="35"/>
      <c r="E18" s="2">
        <f t="shared" si="3"/>
        <v>12655.892</v>
      </c>
      <c r="F18" s="2">
        <f>F19+F20</f>
        <v>12655.892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5" t="s">
        <v>12</v>
      </c>
    </row>
    <row r="19" spans="1:21" s="11" customFormat="1" ht="28.5" customHeight="1" x14ac:dyDescent="0.25">
      <c r="A19" s="37"/>
      <c r="B19" s="35"/>
      <c r="C19" s="34"/>
      <c r="D19" s="35"/>
      <c r="E19" s="2">
        <f t="shared" si="3"/>
        <v>1148.116</v>
      </c>
      <c r="F19" s="2">
        <v>1148.116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5" t="s">
        <v>13</v>
      </c>
    </row>
    <row r="20" spans="1:21" s="11" customFormat="1" ht="29.25" customHeight="1" x14ac:dyDescent="0.25">
      <c r="A20" s="37"/>
      <c r="B20" s="35"/>
      <c r="C20" s="34"/>
      <c r="D20" s="35"/>
      <c r="E20" s="2">
        <f t="shared" si="3"/>
        <v>11507.776</v>
      </c>
      <c r="F20" s="2">
        <v>11507.776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5" t="s">
        <v>14</v>
      </c>
    </row>
    <row r="21" spans="1:21" s="11" customFormat="1" ht="60" customHeight="1" x14ac:dyDescent="0.25">
      <c r="A21" s="37" t="s">
        <v>30</v>
      </c>
      <c r="B21" s="35" t="s">
        <v>47</v>
      </c>
      <c r="C21" s="34">
        <v>2019</v>
      </c>
      <c r="D21" s="35" t="s">
        <v>56</v>
      </c>
      <c r="E21" s="3">
        <f>E22</f>
        <v>7681.6769999999997</v>
      </c>
      <c r="F21" s="3"/>
      <c r="G21" s="3">
        <f>G22</f>
        <v>7681.6769999999997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4" t="s">
        <v>16</v>
      </c>
    </row>
    <row r="22" spans="1:21" s="11" customFormat="1" ht="45.75" customHeight="1" x14ac:dyDescent="0.25">
      <c r="A22" s="37"/>
      <c r="B22" s="35"/>
      <c r="C22" s="34"/>
      <c r="D22" s="35"/>
      <c r="E22" s="2">
        <f t="shared" ref="E22" si="4">SUM(F22:N22)</f>
        <v>7681.6769999999997</v>
      </c>
      <c r="F22" s="2"/>
      <c r="G22" s="2">
        <v>7681.6769999999997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5" t="s">
        <v>11</v>
      </c>
    </row>
    <row r="23" spans="1:21" s="11" customFormat="1" ht="20.25" customHeight="1" x14ac:dyDescent="0.25">
      <c r="A23" s="37" t="s">
        <v>31</v>
      </c>
      <c r="B23" s="35" t="s">
        <v>17</v>
      </c>
      <c r="C23" s="34">
        <v>2020</v>
      </c>
      <c r="D23" s="35" t="s">
        <v>56</v>
      </c>
      <c r="E23" s="3">
        <f>E24+E25</f>
        <v>13674.34</v>
      </c>
      <c r="F23" s="3"/>
      <c r="G23" s="3"/>
      <c r="H23" s="3">
        <f t="shared" ref="H23" si="5">H24+H25</f>
        <v>13674.34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4" t="s">
        <v>16</v>
      </c>
    </row>
    <row r="24" spans="1:21" s="11" customFormat="1" ht="18" customHeight="1" x14ac:dyDescent="0.25">
      <c r="A24" s="37"/>
      <c r="B24" s="35"/>
      <c r="C24" s="34"/>
      <c r="D24" s="35"/>
      <c r="E24" s="2">
        <f t="shared" ref="E24:E28" si="6">SUM(F24:N24)</f>
        <v>12.223000000000001</v>
      </c>
      <c r="F24" s="2"/>
      <c r="G24" s="2"/>
      <c r="H24" s="2">
        <v>12.223000000000001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5" t="s">
        <v>11</v>
      </c>
    </row>
    <row r="25" spans="1:21" s="11" customFormat="1" ht="27" customHeight="1" x14ac:dyDescent="0.25">
      <c r="A25" s="37"/>
      <c r="B25" s="35"/>
      <c r="C25" s="34"/>
      <c r="D25" s="35"/>
      <c r="E25" s="2">
        <f t="shared" si="6"/>
        <v>13662.117</v>
      </c>
      <c r="F25" s="2"/>
      <c r="G25" s="2"/>
      <c r="H25" s="2">
        <f>H26+H27+H28</f>
        <v>13662.117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5" t="s">
        <v>12</v>
      </c>
    </row>
    <row r="26" spans="1:21" s="11" customFormat="1" ht="18.75" customHeight="1" x14ac:dyDescent="0.25">
      <c r="A26" s="37"/>
      <c r="B26" s="35"/>
      <c r="C26" s="34"/>
      <c r="D26" s="35"/>
      <c r="E26" s="2">
        <f t="shared" si="6"/>
        <v>5.4</v>
      </c>
      <c r="F26" s="2"/>
      <c r="G26" s="2"/>
      <c r="H26" s="2">
        <v>5.4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5" t="s">
        <v>13</v>
      </c>
    </row>
    <row r="27" spans="1:21" s="11" customFormat="1" ht="26.25" customHeight="1" x14ac:dyDescent="0.25">
      <c r="A27" s="37"/>
      <c r="B27" s="35"/>
      <c r="C27" s="34"/>
      <c r="D27" s="35"/>
      <c r="E27" s="2">
        <f t="shared" si="6"/>
        <v>265</v>
      </c>
      <c r="F27" s="2"/>
      <c r="G27" s="2"/>
      <c r="H27" s="2">
        <v>265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5" t="s">
        <v>14</v>
      </c>
    </row>
    <row r="28" spans="1:21" s="11" customFormat="1" ht="18.75" customHeight="1" x14ac:dyDescent="0.25">
      <c r="A28" s="37"/>
      <c r="B28" s="35"/>
      <c r="C28" s="34"/>
      <c r="D28" s="35"/>
      <c r="E28" s="2">
        <f t="shared" si="6"/>
        <v>13391.717000000001</v>
      </c>
      <c r="F28" s="2"/>
      <c r="G28" s="2"/>
      <c r="H28" s="2">
        <v>13391.717000000001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5" t="s">
        <v>61</v>
      </c>
      <c r="U28" s="12"/>
    </row>
    <row r="29" spans="1:21" s="11" customFormat="1" x14ac:dyDescent="0.25">
      <c r="A29" s="37" t="s">
        <v>32</v>
      </c>
      <c r="B29" s="35" t="s">
        <v>18</v>
      </c>
      <c r="C29" s="34">
        <v>2020</v>
      </c>
      <c r="D29" s="35" t="s">
        <v>56</v>
      </c>
      <c r="E29" s="3">
        <f>E30+E31</f>
        <v>9167.3100000000013</v>
      </c>
      <c r="F29" s="3"/>
      <c r="G29" s="3"/>
      <c r="H29" s="3">
        <f>H30+H31</f>
        <v>9167.3100000000013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4" t="s">
        <v>16</v>
      </c>
      <c r="U29" s="12"/>
    </row>
    <row r="30" spans="1:21" s="11" customFormat="1" ht="19.5" customHeight="1" x14ac:dyDescent="0.25">
      <c r="A30" s="37"/>
      <c r="B30" s="35"/>
      <c r="C30" s="34"/>
      <c r="D30" s="35"/>
      <c r="E30" s="2">
        <f t="shared" ref="E30:E34" si="7">SUM(F30:N30)</f>
        <v>206.02099999999999</v>
      </c>
      <c r="F30" s="2"/>
      <c r="G30" s="2"/>
      <c r="H30" s="2">
        <v>206.02099999999999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5" t="s">
        <v>11</v>
      </c>
      <c r="U30" s="16"/>
    </row>
    <row r="31" spans="1:21" s="11" customFormat="1" ht="24.75" customHeight="1" x14ac:dyDescent="0.25">
      <c r="A31" s="37"/>
      <c r="B31" s="35"/>
      <c r="C31" s="34"/>
      <c r="D31" s="35"/>
      <c r="E31" s="2">
        <f t="shared" si="7"/>
        <v>8961.2890000000007</v>
      </c>
      <c r="F31" s="2"/>
      <c r="G31" s="2"/>
      <c r="H31" s="2">
        <f>H32+H33+H34</f>
        <v>8961.2890000000007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5" t="s">
        <v>12</v>
      </c>
    </row>
    <row r="32" spans="1:21" s="11" customFormat="1" x14ac:dyDescent="0.25">
      <c r="A32" s="37"/>
      <c r="B32" s="35"/>
      <c r="C32" s="34"/>
      <c r="D32" s="35"/>
      <c r="E32" s="2">
        <f t="shared" si="7"/>
        <v>85.765000000000001</v>
      </c>
      <c r="F32" s="2"/>
      <c r="G32" s="2"/>
      <c r="H32" s="2">
        <v>85.765000000000001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5" t="s">
        <v>13</v>
      </c>
      <c r="U32" s="12"/>
    </row>
    <row r="33" spans="1:21" s="11" customFormat="1" ht="30" x14ac:dyDescent="0.25">
      <c r="A33" s="37"/>
      <c r="B33" s="35"/>
      <c r="C33" s="34"/>
      <c r="D33" s="35"/>
      <c r="E33" s="2">
        <f t="shared" si="7"/>
        <v>4202.107</v>
      </c>
      <c r="F33" s="2"/>
      <c r="G33" s="2"/>
      <c r="H33" s="2">
        <v>4202.107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5" t="s">
        <v>14</v>
      </c>
    </row>
    <row r="34" spans="1:21" s="11" customFormat="1" x14ac:dyDescent="0.25">
      <c r="A34" s="37"/>
      <c r="B34" s="35"/>
      <c r="C34" s="34"/>
      <c r="D34" s="35"/>
      <c r="E34" s="2">
        <f t="shared" si="7"/>
        <v>4673.4170000000004</v>
      </c>
      <c r="F34" s="2"/>
      <c r="G34" s="2"/>
      <c r="H34" s="2">
        <v>4673.4170000000004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5" t="s">
        <v>61</v>
      </c>
      <c r="U34" s="12"/>
    </row>
    <row r="35" spans="1:21" s="11" customFormat="1" ht="26.25" customHeight="1" x14ac:dyDescent="0.25">
      <c r="A35" s="37" t="s">
        <v>34</v>
      </c>
      <c r="B35" s="35" t="s">
        <v>36</v>
      </c>
      <c r="C35" s="34">
        <v>2020</v>
      </c>
      <c r="D35" s="35" t="s">
        <v>56</v>
      </c>
      <c r="E35" s="3">
        <f>E36+E37</f>
        <v>9178.2880000000005</v>
      </c>
      <c r="F35" s="3"/>
      <c r="G35" s="3"/>
      <c r="H35" s="3">
        <f>H36+H37</f>
        <v>9178.2880000000005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4" t="s">
        <v>16</v>
      </c>
    </row>
    <row r="36" spans="1:21" s="11" customFormat="1" x14ac:dyDescent="0.25">
      <c r="A36" s="37"/>
      <c r="B36" s="35"/>
      <c r="C36" s="34"/>
      <c r="D36" s="35"/>
      <c r="E36" s="2">
        <f t="shared" ref="E36:E38" si="8">SUM(F36:N36)</f>
        <v>12.222</v>
      </c>
      <c r="F36" s="2"/>
      <c r="G36" s="2"/>
      <c r="H36" s="2">
        <v>12.222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5" t="s">
        <v>11</v>
      </c>
    </row>
    <row r="37" spans="1:21" s="11" customFormat="1" ht="20.25" customHeight="1" x14ac:dyDescent="0.25">
      <c r="A37" s="37"/>
      <c r="B37" s="35"/>
      <c r="C37" s="34"/>
      <c r="D37" s="35"/>
      <c r="E37" s="2">
        <f t="shared" si="8"/>
        <v>9166.0660000000007</v>
      </c>
      <c r="F37" s="2"/>
      <c r="G37" s="2"/>
      <c r="H37" s="2">
        <f>H38</f>
        <v>9166.0660000000007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5" t="s">
        <v>12</v>
      </c>
    </row>
    <row r="38" spans="1:21" s="11" customFormat="1" ht="19.5" customHeight="1" x14ac:dyDescent="0.25">
      <c r="A38" s="37"/>
      <c r="B38" s="35"/>
      <c r="C38" s="34"/>
      <c r="D38" s="35"/>
      <c r="E38" s="2">
        <f t="shared" si="8"/>
        <v>9166.0660000000007</v>
      </c>
      <c r="F38" s="2"/>
      <c r="G38" s="2"/>
      <c r="H38" s="2">
        <v>9166.0660000000007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5" t="s">
        <v>61</v>
      </c>
      <c r="U38" s="12"/>
    </row>
    <row r="39" spans="1:21" s="11" customFormat="1" ht="76.5" customHeight="1" x14ac:dyDescent="0.25">
      <c r="A39" s="37" t="s">
        <v>37</v>
      </c>
      <c r="B39" s="35" t="s">
        <v>132</v>
      </c>
      <c r="C39" s="34">
        <v>2021</v>
      </c>
      <c r="D39" s="35" t="s">
        <v>56</v>
      </c>
      <c r="E39" s="3">
        <f t="shared" ref="E39:I39" si="9">E40</f>
        <v>110.03100000000001</v>
      </c>
      <c r="F39" s="3"/>
      <c r="G39" s="3"/>
      <c r="H39" s="3"/>
      <c r="I39" s="3">
        <f t="shared" si="9"/>
        <v>110.03100000000001</v>
      </c>
      <c r="J39" s="3"/>
      <c r="K39" s="3"/>
      <c r="L39" s="3"/>
      <c r="M39" s="3"/>
      <c r="N39" s="3"/>
      <c r="O39" s="3"/>
      <c r="P39" s="3"/>
      <c r="Q39" s="3"/>
      <c r="R39" s="3"/>
      <c r="S39" s="4" t="s">
        <v>16</v>
      </c>
    </row>
    <row r="40" spans="1:21" s="11" customFormat="1" ht="87.75" customHeight="1" x14ac:dyDescent="0.25">
      <c r="A40" s="38"/>
      <c r="B40" s="39"/>
      <c r="C40" s="38"/>
      <c r="D40" s="39"/>
      <c r="E40" s="2">
        <f>SUM(F40:N40)</f>
        <v>110.03100000000001</v>
      </c>
      <c r="F40" s="2"/>
      <c r="G40" s="2"/>
      <c r="H40" s="2"/>
      <c r="I40" s="2">
        <v>110.03100000000001</v>
      </c>
      <c r="J40" s="2"/>
      <c r="K40" s="2"/>
      <c r="L40" s="2"/>
      <c r="M40" s="2"/>
      <c r="N40" s="2"/>
      <c r="O40" s="2"/>
      <c r="P40" s="2"/>
      <c r="Q40" s="2"/>
      <c r="R40" s="2"/>
      <c r="S40" s="5" t="s">
        <v>11</v>
      </c>
    </row>
    <row r="41" spans="1:21" s="11" customFormat="1" ht="79.5" customHeight="1" x14ac:dyDescent="0.25">
      <c r="A41" s="37" t="s">
        <v>38</v>
      </c>
      <c r="B41" s="35" t="s">
        <v>133</v>
      </c>
      <c r="C41" s="34">
        <v>2021</v>
      </c>
      <c r="D41" s="35" t="s">
        <v>56</v>
      </c>
      <c r="E41" s="3">
        <f t="shared" ref="E41:I41" si="10">E42</f>
        <v>236.83099999999999</v>
      </c>
      <c r="F41" s="3"/>
      <c r="G41" s="3"/>
      <c r="H41" s="3"/>
      <c r="I41" s="3">
        <f t="shared" si="10"/>
        <v>236.83099999999999</v>
      </c>
      <c r="J41" s="3"/>
      <c r="K41" s="3"/>
      <c r="L41" s="3"/>
      <c r="M41" s="3"/>
      <c r="N41" s="3"/>
      <c r="O41" s="3"/>
      <c r="P41" s="3"/>
      <c r="Q41" s="3"/>
      <c r="R41" s="3"/>
      <c r="S41" s="4" t="s">
        <v>16</v>
      </c>
    </row>
    <row r="42" spans="1:21" s="11" customFormat="1" ht="66.75" customHeight="1" x14ac:dyDescent="0.25">
      <c r="A42" s="38"/>
      <c r="B42" s="39"/>
      <c r="C42" s="38"/>
      <c r="D42" s="39"/>
      <c r="E42" s="2">
        <f>SUM(F42:N42)</f>
        <v>236.83099999999999</v>
      </c>
      <c r="F42" s="2"/>
      <c r="G42" s="2"/>
      <c r="H42" s="2"/>
      <c r="I42" s="2">
        <v>236.83099999999999</v>
      </c>
      <c r="J42" s="2"/>
      <c r="K42" s="2"/>
      <c r="L42" s="2"/>
      <c r="M42" s="2"/>
      <c r="N42" s="2"/>
      <c r="O42" s="2"/>
      <c r="P42" s="2"/>
      <c r="Q42" s="2"/>
      <c r="R42" s="2"/>
      <c r="S42" s="5" t="s">
        <v>11</v>
      </c>
    </row>
    <row r="43" spans="1:21" s="11" customFormat="1" ht="18" customHeight="1" x14ac:dyDescent="0.25">
      <c r="A43" s="37" t="s">
        <v>48</v>
      </c>
      <c r="B43" s="35" t="s">
        <v>39</v>
      </c>
      <c r="C43" s="34">
        <v>2021</v>
      </c>
      <c r="D43" s="35" t="s">
        <v>56</v>
      </c>
      <c r="E43" s="3">
        <f>E44+E45</f>
        <v>18264.402999999998</v>
      </c>
      <c r="F43" s="3"/>
      <c r="G43" s="3"/>
      <c r="H43" s="3"/>
      <c r="I43" s="3">
        <f>I44+I45</f>
        <v>18264.402999999998</v>
      </c>
      <c r="J43" s="3"/>
      <c r="K43" s="3"/>
      <c r="L43" s="3"/>
      <c r="M43" s="3"/>
      <c r="N43" s="3"/>
      <c r="O43" s="3"/>
      <c r="P43" s="3"/>
      <c r="Q43" s="3"/>
      <c r="R43" s="3"/>
      <c r="S43" s="4" t="s">
        <v>16</v>
      </c>
    </row>
    <row r="44" spans="1:21" s="11" customFormat="1" ht="22.5" customHeight="1" x14ac:dyDescent="0.25">
      <c r="A44" s="37"/>
      <c r="B44" s="35"/>
      <c r="C44" s="34"/>
      <c r="D44" s="35"/>
      <c r="E44" s="2">
        <f t="shared" ref="E44:E46" si="11">SUM(F44:N44)</f>
        <v>986.279</v>
      </c>
      <c r="F44" s="2"/>
      <c r="G44" s="2"/>
      <c r="H44" s="2"/>
      <c r="I44" s="2">
        <v>986.279</v>
      </c>
      <c r="J44" s="2"/>
      <c r="K44" s="2"/>
      <c r="L44" s="2"/>
      <c r="M44" s="2"/>
      <c r="N44" s="2"/>
      <c r="O44" s="2"/>
      <c r="P44" s="2"/>
      <c r="Q44" s="2"/>
      <c r="R44" s="2"/>
      <c r="S44" s="5" t="s">
        <v>11</v>
      </c>
    </row>
    <row r="45" spans="1:21" s="11" customFormat="1" ht="29.25" customHeight="1" x14ac:dyDescent="0.25">
      <c r="A45" s="37"/>
      <c r="B45" s="35"/>
      <c r="C45" s="34"/>
      <c r="D45" s="35"/>
      <c r="E45" s="2">
        <f t="shared" si="11"/>
        <v>17278.124</v>
      </c>
      <c r="F45" s="2"/>
      <c r="G45" s="2"/>
      <c r="H45" s="2"/>
      <c r="I45" s="2">
        <f>I46</f>
        <v>17278.124</v>
      </c>
      <c r="J45" s="2"/>
      <c r="K45" s="2"/>
      <c r="L45" s="2"/>
      <c r="M45" s="2"/>
      <c r="N45" s="2"/>
      <c r="O45" s="2"/>
      <c r="P45" s="2"/>
      <c r="Q45" s="2"/>
      <c r="R45" s="2"/>
      <c r="S45" s="5" t="s">
        <v>12</v>
      </c>
    </row>
    <row r="46" spans="1:21" s="11" customFormat="1" ht="20.25" customHeight="1" x14ac:dyDescent="0.25">
      <c r="A46" s="37"/>
      <c r="B46" s="35"/>
      <c r="C46" s="34"/>
      <c r="D46" s="35"/>
      <c r="E46" s="2">
        <f t="shared" si="11"/>
        <v>17278.124</v>
      </c>
      <c r="F46" s="2"/>
      <c r="G46" s="2"/>
      <c r="H46" s="2"/>
      <c r="I46" s="2">
        <v>17278.124</v>
      </c>
      <c r="J46" s="2"/>
      <c r="K46" s="2"/>
      <c r="L46" s="2"/>
      <c r="M46" s="2"/>
      <c r="N46" s="2"/>
      <c r="O46" s="2"/>
      <c r="P46" s="2"/>
      <c r="Q46" s="2"/>
      <c r="R46" s="2"/>
      <c r="S46" s="5" t="s">
        <v>13</v>
      </c>
    </row>
    <row r="47" spans="1:21" s="11" customFormat="1" ht="22.5" customHeight="1" x14ac:dyDescent="0.25">
      <c r="A47" s="37" t="s">
        <v>49</v>
      </c>
      <c r="B47" s="35" t="s">
        <v>51</v>
      </c>
      <c r="C47" s="34">
        <v>2021</v>
      </c>
      <c r="D47" s="35" t="s">
        <v>56</v>
      </c>
      <c r="E47" s="3">
        <f t="shared" ref="E47:E62" si="12">F47+G47+H47+I47+J47+K47+L47+M47+N47</f>
        <v>25034.767</v>
      </c>
      <c r="F47" s="3"/>
      <c r="G47" s="3"/>
      <c r="H47" s="3"/>
      <c r="I47" s="3">
        <f>I48+I49</f>
        <v>25034.767</v>
      </c>
      <c r="J47" s="3"/>
      <c r="K47" s="3"/>
      <c r="L47" s="3"/>
      <c r="M47" s="3"/>
      <c r="N47" s="3"/>
      <c r="O47" s="3"/>
      <c r="P47" s="3"/>
      <c r="Q47" s="3"/>
      <c r="R47" s="3"/>
      <c r="S47" s="4" t="s">
        <v>16</v>
      </c>
    </row>
    <row r="48" spans="1:21" s="11" customFormat="1" ht="24" customHeight="1" x14ac:dyDescent="0.25">
      <c r="A48" s="37"/>
      <c r="B48" s="35"/>
      <c r="C48" s="34"/>
      <c r="D48" s="35"/>
      <c r="E48" s="2">
        <f t="shared" si="12"/>
        <v>1351.877</v>
      </c>
      <c r="F48" s="2"/>
      <c r="G48" s="2"/>
      <c r="H48" s="2"/>
      <c r="I48" s="2">
        <v>1351.877</v>
      </c>
      <c r="J48" s="2"/>
      <c r="K48" s="2"/>
      <c r="L48" s="2"/>
      <c r="M48" s="2"/>
      <c r="N48" s="2"/>
      <c r="O48" s="2"/>
      <c r="P48" s="2"/>
      <c r="Q48" s="2"/>
      <c r="R48" s="2"/>
      <c r="S48" s="5" t="s">
        <v>11</v>
      </c>
    </row>
    <row r="49" spans="1:19" s="11" customFormat="1" ht="30.75" customHeight="1" x14ac:dyDescent="0.25">
      <c r="A49" s="37"/>
      <c r="B49" s="35"/>
      <c r="C49" s="34"/>
      <c r="D49" s="35"/>
      <c r="E49" s="2">
        <f t="shared" si="12"/>
        <v>23682.89</v>
      </c>
      <c r="F49" s="2"/>
      <c r="G49" s="2"/>
      <c r="H49" s="2"/>
      <c r="I49" s="2">
        <f>I50</f>
        <v>23682.89</v>
      </c>
      <c r="J49" s="2"/>
      <c r="K49" s="2"/>
      <c r="L49" s="2"/>
      <c r="M49" s="2"/>
      <c r="N49" s="2"/>
      <c r="O49" s="2"/>
      <c r="P49" s="2"/>
      <c r="Q49" s="2"/>
      <c r="R49" s="2"/>
      <c r="S49" s="5" t="s">
        <v>12</v>
      </c>
    </row>
    <row r="50" spans="1:19" s="11" customFormat="1" ht="26.25" customHeight="1" x14ac:dyDescent="0.25">
      <c r="A50" s="37"/>
      <c r="B50" s="35"/>
      <c r="C50" s="34"/>
      <c r="D50" s="35"/>
      <c r="E50" s="2">
        <f t="shared" si="12"/>
        <v>23682.89</v>
      </c>
      <c r="F50" s="2"/>
      <c r="G50" s="2"/>
      <c r="H50" s="2"/>
      <c r="I50" s="2">
        <v>23682.89</v>
      </c>
      <c r="J50" s="2"/>
      <c r="K50" s="2"/>
      <c r="L50" s="2"/>
      <c r="M50" s="2"/>
      <c r="N50" s="2"/>
      <c r="O50" s="2"/>
      <c r="P50" s="2"/>
      <c r="Q50" s="2"/>
      <c r="R50" s="2"/>
      <c r="S50" s="5" t="s">
        <v>13</v>
      </c>
    </row>
    <row r="51" spans="1:19" s="11" customFormat="1" ht="20.25" customHeight="1" x14ac:dyDescent="0.25">
      <c r="A51" s="37" t="s">
        <v>50</v>
      </c>
      <c r="B51" s="35" t="s">
        <v>52</v>
      </c>
      <c r="C51" s="34">
        <v>2021</v>
      </c>
      <c r="D51" s="35" t="s">
        <v>56</v>
      </c>
      <c r="E51" s="3">
        <f t="shared" si="12"/>
        <v>9255.1190000000006</v>
      </c>
      <c r="F51" s="3"/>
      <c r="G51" s="3"/>
      <c r="H51" s="3"/>
      <c r="I51" s="3">
        <f>I52+I53</f>
        <v>9255.1190000000006</v>
      </c>
      <c r="J51" s="3"/>
      <c r="K51" s="3"/>
      <c r="L51" s="3"/>
      <c r="M51" s="3"/>
      <c r="N51" s="3"/>
      <c r="O51" s="3"/>
      <c r="P51" s="3"/>
      <c r="Q51" s="3"/>
      <c r="R51" s="3"/>
      <c r="S51" s="4" t="s">
        <v>16</v>
      </c>
    </row>
    <row r="52" spans="1:19" s="11" customFormat="1" ht="17.25" customHeight="1" x14ac:dyDescent="0.25">
      <c r="A52" s="37"/>
      <c r="B52" s="35"/>
      <c r="C52" s="34"/>
      <c r="D52" s="35"/>
      <c r="E52" s="2">
        <f t="shared" si="12"/>
        <v>499.77699999999999</v>
      </c>
      <c r="F52" s="2"/>
      <c r="G52" s="2"/>
      <c r="H52" s="2"/>
      <c r="I52" s="2">
        <v>499.77699999999999</v>
      </c>
      <c r="J52" s="2"/>
      <c r="K52" s="2"/>
      <c r="L52" s="2"/>
      <c r="M52" s="2"/>
      <c r="N52" s="2"/>
      <c r="O52" s="2"/>
      <c r="P52" s="2"/>
      <c r="Q52" s="2"/>
      <c r="R52" s="2"/>
      <c r="S52" s="5" t="s">
        <v>11</v>
      </c>
    </row>
    <row r="53" spans="1:19" s="11" customFormat="1" ht="28.5" customHeight="1" x14ac:dyDescent="0.25">
      <c r="A53" s="37"/>
      <c r="B53" s="35"/>
      <c r="C53" s="34"/>
      <c r="D53" s="35"/>
      <c r="E53" s="2">
        <f t="shared" si="12"/>
        <v>8755.3420000000006</v>
      </c>
      <c r="F53" s="2"/>
      <c r="G53" s="2"/>
      <c r="H53" s="2"/>
      <c r="I53" s="2">
        <f>I54</f>
        <v>8755.3420000000006</v>
      </c>
      <c r="J53" s="2"/>
      <c r="K53" s="2"/>
      <c r="L53" s="2"/>
      <c r="M53" s="2"/>
      <c r="N53" s="2"/>
      <c r="O53" s="2"/>
      <c r="P53" s="2"/>
      <c r="Q53" s="2"/>
      <c r="R53" s="2"/>
      <c r="S53" s="5" t="s">
        <v>12</v>
      </c>
    </row>
    <row r="54" spans="1:19" s="11" customFormat="1" ht="19.5" customHeight="1" x14ac:dyDescent="0.25">
      <c r="A54" s="37"/>
      <c r="B54" s="35"/>
      <c r="C54" s="34"/>
      <c r="D54" s="35"/>
      <c r="E54" s="2">
        <f t="shared" si="12"/>
        <v>8755.3420000000006</v>
      </c>
      <c r="F54" s="2"/>
      <c r="G54" s="2"/>
      <c r="H54" s="2"/>
      <c r="I54" s="2">
        <v>8755.3420000000006</v>
      </c>
      <c r="J54" s="2"/>
      <c r="K54" s="2"/>
      <c r="L54" s="2"/>
      <c r="M54" s="2"/>
      <c r="N54" s="2"/>
      <c r="O54" s="2"/>
      <c r="P54" s="2"/>
      <c r="Q54" s="2"/>
      <c r="R54" s="2"/>
      <c r="S54" s="5" t="s">
        <v>13</v>
      </c>
    </row>
    <row r="55" spans="1:19" s="11" customFormat="1" ht="23.25" customHeight="1" x14ac:dyDescent="0.25">
      <c r="A55" s="37" t="s">
        <v>63</v>
      </c>
      <c r="B55" s="35" t="s">
        <v>53</v>
      </c>
      <c r="C55" s="34">
        <v>2022</v>
      </c>
      <c r="D55" s="35" t="s">
        <v>56</v>
      </c>
      <c r="E55" s="3">
        <f t="shared" si="12"/>
        <v>7467.4319999999998</v>
      </c>
      <c r="F55" s="3"/>
      <c r="G55" s="3"/>
      <c r="H55" s="3"/>
      <c r="I55" s="3"/>
      <c r="J55" s="3">
        <f>J56+J57</f>
        <v>7467.4319999999998</v>
      </c>
      <c r="K55" s="3"/>
      <c r="L55" s="3"/>
      <c r="M55" s="3"/>
      <c r="N55" s="3"/>
      <c r="O55" s="3"/>
      <c r="P55" s="3"/>
      <c r="Q55" s="3"/>
      <c r="R55" s="3"/>
      <c r="S55" s="4" t="s">
        <v>16</v>
      </c>
    </row>
    <row r="56" spans="1:19" s="11" customFormat="1" ht="20.25" customHeight="1" x14ac:dyDescent="0.25">
      <c r="A56" s="37"/>
      <c r="B56" s="35"/>
      <c r="C56" s="34"/>
      <c r="D56" s="35"/>
      <c r="E56" s="2">
        <f t="shared" si="12"/>
        <v>524.32600000000002</v>
      </c>
      <c r="F56" s="2"/>
      <c r="G56" s="2"/>
      <c r="H56" s="2"/>
      <c r="I56" s="2"/>
      <c r="J56" s="2">
        <v>524.32600000000002</v>
      </c>
      <c r="K56" s="2"/>
      <c r="L56" s="2"/>
      <c r="M56" s="2"/>
      <c r="N56" s="2"/>
      <c r="O56" s="2"/>
      <c r="P56" s="2"/>
      <c r="Q56" s="2"/>
      <c r="R56" s="2"/>
      <c r="S56" s="5" t="s">
        <v>11</v>
      </c>
    </row>
    <row r="57" spans="1:19" s="11" customFormat="1" ht="29.25" customHeight="1" x14ac:dyDescent="0.25">
      <c r="A57" s="37"/>
      <c r="B57" s="35"/>
      <c r="C57" s="34"/>
      <c r="D57" s="35"/>
      <c r="E57" s="2">
        <f t="shared" si="12"/>
        <v>6943.1059999999998</v>
      </c>
      <c r="F57" s="2"/>
      <c r="G57" s="2"/>
      <c r="H57" s="2"/>
      <c r="I57" s="2"/>
      <c r="J57" s="2">
        <f>J58</f>
        <v>6943.1059999999998</v>
      </c>
      <c r="K57" s="2"/>
      <c r="L57" s="2"/>
      <c r="M57" s="2"/>
      <c r="N57" s="2"/>
      <c r="O57" s="2"/>
      <c r="P57" s="2"/>
      <c r="Q57" s="2"/>
      <c r="R57" s="2"/>
      <c r="S57" s="5" t="s">
        <v>12</v>
      </c>
    </row>
    <row r="58" spans="1:19" s="11" customFormat="1" ht="18" customHeight="1" x14ac:dyDescent="0.25">
      <c r="A58" s="37"/>
      <c r="B58" s="35"/>
      <c r="C58" s="34"/>
      <c r="D58" s="35"/>
      <c r="E58" s="2">
        <f t="shared" si="12"/>
        <v>6943.1059999999998</v>
      </c>
      <c r="F58" s="2"/>
      <c r="G58" s="2"/>
      <c r="H58" s="2"/>
      <c r="I58" s="2"/>
      <c r="J58" s="2">
        <v>6943.1059999999998</v>
      </c>
      <c r="K58" s="2"/>
      <c r="L58" s="2"/>
      <c r="M58" s="2"/>
      <c r="N58" s="2"/>
      <c r="O58" s="2"/>
      <c r="P58" s="2"/>
      <c r="Q58" s="2"/>
      <c r="R58" s="2"/>
      <c r="S58" s="5" t="s">
        <v>13</v>
      </c>
    </row>
    <row r="59" spans="1:19" s="11" customFormat="1" x14ac:dyDescent="0.25">
      <c r="A59" s="37" t="s">
        <v>64</v>
      </c>
      <c r="B59" s="35" t="s">
        <v>54</v>
      </c>
      <c r="C59" s="34">
        <v>2022</v>
      </c>
      <c r="D59" s="35" t="s">
        <v>56</v>
      </c>
      <c r="E59" s="3">
        <f t="shared" si="12"/>
        <v>14839.644</v>
      </c>
      <c r="F59" s="3"/>
      <c r="G59" s="3"/>
      <c r="H59" s="3"/>
      <c r="I59" s="3"/>
      <c r="J59" s="3">
        <f>J60+J61</f>
        <v>14839.644</v>
      </c>
      <c r="K59" s="3"/>
      <c r="L59" s="3"/>
      <c r="M59" s="3"/>
      <c r="N59" s="3"/>
      <c r="O59" s="3"/>
      <c r="P59" s="3"/>
      <c r="Q59" s="3"/>
      <c r="R59" s="3"/>
      <c r="S59" s="4" t="s">
        <v>16</v>
      </c>
    </row>
    <row r="60" spans="1:19" s="11" customFormat="1" x14ac:dyDescent="0.25">
      <c r="A60" s="37"/>
      <c r="B60" s="35"/>
      <c r="C60" s="34"/>
      <c r="D60" s="35"/>
      <c r="E60" s="2">
        <f t="shared" si="12"/>
        <v>1040.3800000000001</v>
      </c>
      <c r="F60" s="2"/>
      <c r="G60" s="2"/>
      <c r="H60" s="2"/>
      <c r="I60" s="2"/>
      <c r="J60" s="2">
        <v>1040.3800000000001</v>
      </c>
      <c r="K60" s="2"/>
      <c r="L60" s="2"/>
      <c r="M60" s="2"/>
      <c r="N60" s="2"/>
      <c r="O60" s="2"/>
      <c r="P60" s="2"/>
      <c r="Q60" s="2"/>
      <c r="R60" s="2"/>
      <c r="S60" s="5" t="s">
        <v>11</v>
      </c>
    </row>
    <row r="61" spans="1:19" s="11" customFormat="1" ht="27" customHeight="1" x14ac:dyDescent="0.25">
      <c r="A61" s="37"/>
      <c r="B61" s="35"/>
      <c r="C61" s="34"/>
      <c r="D61" s="35"/>
      <c r="E61" s="2">
        <f t="shared" si="12"/>
        <v>13799.263999999999</v>
      </c>
      <c r="F61" s="2"/>
      <c r="G61" s="2"/>
      <c r="H61" s="2"/>
      <c r="I61" s="2"/>
      <c r="J61" s="2">
        <f>J62</f>
        <v>13799.263999999999</v>
      </c>
      <c r="K61" s="2"/>
      <c r="L61" s="2"/>
      <c r="M61" s="2"/>
      <c r="N61" s="2"/>
      <c r="O61" s="2"/>
      <c r="P61" s="2"/>
      <c r="Q61" s="2"/>
      <c r="R61" s="2"/>
      <c r="S61" s="5" t="s">
        <v>12</v>
      </c>
    </row>
    <row r="62" spans="1:19" s="11" customFormat="1" x14ac:dyDescent="0.25">
      <c r="A62" s="37"/>
      <c r="B62" s="35"/>
      <c r="C62" s="34"/>
      <c r="D62" s="35"/>
      <c r="E62" s="2">
        <f t="shared" si="12"/>
        <v>13799.263999999999</v>
      </c>
      <c r="F62" s="2"/>
      <c r="G62" s="2"/>
      <c r="H62" s="2"/>
      <c r="I62" s="2"/>
      <c r="J62" s="2">
        <v>13799.263999999999</v>
      </c>
      <c r="K62" s="2"/>
      <c r="L62" s="2"/>
      <c r="M62" s="2"/>
      <c r="N62" s="2"/>
      <c r="O62" s="2"/>
      <c r="P62" s="2"/>
      <c r="Q62" s="2"/>
      <c r="R62" s="2"/>
      <c r="S62" s="5" t="s">
        <v>13</v>
      </c>
    </row>
    <row r="63" spans="1:19" s="11" customFormat="1" x14ac:dyDescent="0.25">
      <c r="A63" s="37" t="s">
        <v>65</v>
      </c>
      <c r="B63" s="35" t="s">
        <v>73</v>
      </c>
      <c r="C63" s="34">
        <v>2024</v>
      </c>
      <c r="D63" s="35" t="s">
        <v>56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" t="s">
        <v>16</v>
      </c>
    </row>
    <row r="64" spans="1:19" s="11" customFormat="1" x14ac:dyDescent="0.25">
      <c r="A64" s="37"/>
      <c r="B64" s="35"/>
      <c r="C64" s="34"/>
      <c r="D64" s="35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5" t="s">
        <v>11</v>
      </c>
    </row>
    <row r="65" spans="1:19" s="11" customFormat="1" ht="27" customHeight="1" x14ac:dyDescent="0.25">
      <c r="A65" s="37"/>
      <c r="B65" s="35"/>
      <c r="C65" s="34"/>
      <c r="D65" s="35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5" t="s">
        <v>12</v>
      </c>
    </row>
    <row r="66" spans="1:19" s="11" customFormat="1" x14ac:dyDescent="0.25">
      <c r="A66" s="37"/>
      <c r="B66" s="35"/>
      <c r="C66" s="34"/>
      <c r="D66" s="35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5" t="s">
        <v>13</v>
      </c>
    </row>
    <row r="67" spans="1:19" s="11" customFormat="1" ht="33" customHeight="1" x14ac:dyDescent="0.25">
      <c r="A67" s="37"/>
      <c r="B67" s="35"/>
      <c r="C67" s="34"/>
      <c r="D67" s="35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5" t="s">
        <v>14</v>
      </c>
    </row>
    <row r="68" spans="1:19" s="11" customFormat="1" x14ac:dyDescent="0.25">
      <c r="A68" s="37"/>
      <c r="B68" s="35"/>
      <c r="C68" s="34"/>
      <c r="D68" s="35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5" t="s">
        <v>61</v>
      </c>
    </row>
    <row r="69" spans="1:19" s="11" customFormat="1" ht="30" x14ac:dyDescent="0.25">
      <c r="A69" s="37"/>
      <c r="B69" s="35"/>
      <c r="C69" s="34"/>
      <c r="D69" s="35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5" t="s">
        <v>15</v>
      </c>
    </row>
    <row r="70" spans="1:19" s="11" customFormat="1" x14ac:dyDescent="0.25">
      <c r="A70" s="37" t="s">
        <v>66</v>
      </c>
      <c r="B70" s="35" t="s">
        <v>70</v>
      </c>
      <c r="C70" s="34">
        <v>2024</v>
      </c>
      <c r="D70" s="35" t="s">
        <v>56</v>
      </c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" t="s">
        <v>16</v>
      </c>
    </row>
    <row r="71" spans="1:19" s="11" customFormat="1" x14ac:dyDescent="0.25">
      <c r="A71" s="37"/>
      <c r="B71" s="35"/>
      <c r="C71" s="34"/>
      <c r="D71" s="35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5" t="s">
        <v>11</v>
      </c>
    </row>
    <row r="72" spans="1:19" s="11" customFormat="1" ht="19.5" customHeight="1" x14ac:dyDescent="0.25">
      <c r="A72" s="37"/>
      <c r="B72" s="35"/>
      <c r="C72" s="34"/>
      <c r="D72" s="35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5" t="s">
        <v>12</v>
      </c>
    </row>
    <row r="73" spans="1:19" s="11" customFormat="1" x14ac:dyDescent="0.25">
      <c r="A73" s="37"/>
      <c r="B73" s="35"/>
      <c r="C73" s="34"/>
      <c r="D73" s="35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5" t="s">
        <v>13</v>
      </c>
    </row>
    <row r="74" spans="1:19" s="11" customFormat="1" ht="21" customHeight="1" x14ac:dyDescent="0.25">
      <c r="A74" s="37"/>
      <c r="B74" s="35"/>
      <c r="C74" s="34"/>
      <c r="D74" s="35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5" t="s">
        <v>14</v>
      </c>
    </row>
    <row r="75" spans="1:19" s="11" customFormat="1" x14ac:dyDescent="0.25">
      <c r="A75" s="37"/>
      <c r="B75" s="35"/>
      <c r="C75" s="34"/>
      <c r="D75" s="35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5" t="s">
        <v>61</v>
      </c>
    </row>
    <row r="76" spans="1:19" s="11" customFormat="1" ht="30" x14ac:dyDescent="0.25">
      <c r="A76" s="37"/>
      <c r="B76" s="35"/>
      <c r="C76" s="34"/>
      <c r="D76" s="35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5" t="s">
        <v>15</v>
      </c>
    </row>
    <row r="77" spans="1:19" s="11" customFormat="1" x14ac:dyDescent="0.25">
      <c r="A77" s="37" t="s">
        <v>67</v>
      </c>
      <c r="B77" s="35" t="s">
        <v>71</v>
      </c>
      <c r="C77" s="34">
        <v>2024</v>
      </c>
      <c r="D77" s="35" t="s">
        <v>56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 t="s">
        <v>16</v>
      </c>
    </row>
    <row r="78" spans="1:19" s="11" customFormat="1" x14ac:dyDescent="0.25">
      <c r="A78" s="37"/>
      <c r="B78" s="35"/>
      <c r="C78" s="34"/>
      <c r="D78" s="35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5" t="s">
        <v>11</v>
      </c>
    </row>
    <row r="79" spans="1:19" s="11" customFormat="1" ht="18.75" customHeight="1" x14ac:dyDescent="0.25">
      <c r="A79" s="37"/>
      <c r="B79" s="35"/>
      <c r="C79" s="34"/>
      <c r="D79" s="35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5" t="s">
        <v>12</v>
      </c>
    </row>
    <row r="80" spans="1:19" s="11" customFormat="1" ht="18.75" customHeight="1" x14ac:dyDescent="0.25">
      <c r="A80" s="37"/>
      <c r="B80" s="35"/>
      <c r="C80" s="34"/>
      <c r="D80" s="35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5" t="s">
        <v>13</v>
      </c>
    </row>
    <row r="81" spans="1:21" s="11" customFormat="1" ht="20.25" customHeight="1" x14ac:dyDescent="0.25">
      <c r="A81" s="37"/>
      <c r="B81" s="35"/>
      <c r="C81" s="34"/>
      <c r="D81" s="35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5" t="s">
        <v>14</v>
      </c>
    </row>
    <row r="82" spans="1:21" s="11" customFormat="1" x14ac:dyDescent="0.25">
      <c r="A82" s="37"/>
      <c r="B82" s="35"/>
      <c r="C82" s="34"/>
      <c r="D82" s="35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5" t="s">
        <v>61</v>
      </c>
    </row>
    <row r="83" spans="1:21" s="11" customFormat="1" ht="30" x14ac:dyDescent="0.25">
      <c r="A83" s="37"/>
      <c r="B83" s="35"/>
      <c r="C83" s="34"/>
      <c r="D83" s="35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5" t="s">
        <v>15</v>
      </c>
    </row>
    <row r="84" spans="1:21" s="11" customFormat="1" x14ac:dyDescent="0.25">
      <c r="A84" s="37" t="s">
        <v>92</v>
      </c>
      <c r="B84" s="35" t="s">
        <v>72</v>
      </c>
      <c r="C84" s="34">
        <v>2024</v>
      </c>
      <c r="D84" s="35" t="s">
        <v>56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 t="s">
        <v>16</v>
      </c>
    </row>
    <row r="85" spans="1:21" s="11" customFormat="1" x14ac:dyDescent="0.25">
      <c r="A85" s="37"/>
      <c r="B85" s="35"/>
      <c r="C85" s="34"/>
      <c r="D85" s="35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5" t="s">
        <v>11</v>
      </c>
    </row>
    <row r="86" spans="1:21" s="11" customFormat="1" ht="18.75" customHeight="1" x14ac:dyDescent="0.25">
      <c r="A86" s="37"/>
      <c r="B86" s="35"/>
      <c r="C86" s="34"/>
      <c r="D86" s="35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5" t="s">
        <v>12</v>
      </c>
    </row>
    <row r="87" spans="1:21" s="11" customFormat="1" x14ac:dyDescent="0.25">
      <c r="A87" s="37"/>
      <c r="B87" s="35"/>
      <c r="C87" s="34"/>
      <c r="D87" s="35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5" t="s">
        <v>13</v>
      </c>
    </row>
    <row r="88" spans="1:21" s="11" customFormat="1" ht="21" customHeight="1" x14ac:dyDescent="0.25">
      <c r="A88" s="37"/>
      <c r="B88" s="35"/>
      <c r="C88" s="34"/>
      <c r="D88" s="35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5" t="s">
        <v>14</v>
      </c>
    </row>
    <row r="89" spans="1:21" s="11" customFormat="1" x14ac:dyDescent="0.25">
      <c r="A89" s="37"/>
      <c r="B89" s="35"/>
      <c r="C89" s="34"/>
      <c r="D89" s="35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5" t="s">
        <v>61</v>
      </c>
    </row>
    <row r="90" spans="1:21" s="11" customFormat="1" ht="30" x14ac:dyDescent="0.25">
      <c r="A90" s="37"/>
      <c r="B90" s="35"/>
      <c r="C90" s="34"/>
      <c r="D90" s="35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5" t="s">
        <v>15</v>
      </c>
    </row>
    <row r="91" spans="1:21" s="11" customFormat="1" x14ac:dyDescent="0.25">
      <c r="A91" s="37" t="s">
        <v>93</v>
      </c>
      <c r="B91" s="35" t="s">
        <v>91</v>
      </c>
      <c r="C91" s="34">
        <v>2025</v>
      </c>
      <c r="D91" s="35" t="s">
        <v>56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 t="s">
        <v>16</v>
      </c>
    </row>
    <row r="92" spans="1:21" s="11" customFormat="1" x14ac:dyDescent="0.25">
      <c r="A92" s="37"/>
      <c r="B92" s="35"/>
      <c r="C92" s="34"/>
      <c r="D92" s="35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5" t="s">
        <v>11</v>
      </c>
      <c r="T92" s="16"/>
      <c r="U92" s="12"/>
    </row>
    <row r="93" spans="1:21" s="11" customFormat="1" ht="21" customHeight="1" x14ac:dyDescent="0.25">
      <c r="A93" s="37"/>
      <c r="B93" s="35"/>
      <c r="C93" s="34"/>
      <c r="D93" s="35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5" t="s">
        <v>12</v>
      </c>
      <c r="T93" s="16"/>
      <c r="U93" s="12"/>
    </row>
    <row r="94" spans="1:21" s="11" customFormat="1" x14ac:dyDescent="0.25">
      <c r="A94" s="37"/>
      <c r="B94" s="35"/>
      <c r="C94" s="34"/>
      <c r="D94" s="35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5" t="s">
        <v>13</v>
      </c>
    </row>
    <row r="95" spans="1:21" s="11" customFormat="1" ht="21" customHeight="1" x14ac:dyDescent="0.25">
      <c r="A95" s="37"/>
      <c r="B95" s="35"/>
      <c r="C95" s="34"/>
      <c r="D95" s="35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5" t="s">
        <v>14</v>
      </c>
    </row>
    <row r="96" spans="1:21" s="11" customFormat="1" x14ac:dyDescent="0.25">
      <c r="A96" s="37"/>
      <c r="B96" s="35"/>
      <c r="C96" s="34"/>
      <c r="D96" s="3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5" t="s">
        <v>61</v>
      </c>
    </row>
    <row r="97" spans="1:19" s="11" customFormat="1" ht="30" x14ac:dyDescent="0.25">
      <c r="A97" s="37"/>
      <c r="B97" s="35"/>
      <c r="C97" s="34"/>
      <c r="D97" s="35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5" t="s">
        <v>15</v>
      </c>
    </row>
    <row r="98" spans="1:19" s="11" customFormat="1" x14ac:dyDescent="0.25">
      <c r="A98" s="37" t="s">
        <v>94</v>
      </c>
      <c r="B98" s="35" t="s">
        <v>85</v>
      </c>
      <c r="C98" s="34">
        <v>2025</v>
      </c>
      <c r="D98" s="35" t="s">
        <v>56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 t="s">
        <v>16</v>
      </c>
    </row>
    <row r="99" spans="1:19" s="11" customFormat="1" x14ac:dyDescent="0.25">
      <c r="A99" s="37"/>
      <c r="B99" s="35"/>
      <c r="C99" s="34"/>
      <c r="D99" s="35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5" t="s">
        <v>11</v>
      </c>
    </row>
    <row r="100" spans="1:19" s="11" customFormat="1" ht="21" customHeight="1" x14ac:dyDescent="0.25">
      <c r="A100" s="37"/>
      <c r="B100" s="35"/>
      <c r="C100" s="34"/>
      <c r="D100" s="35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5" t="s">
        <v>12</v>
      </c>
    </row>
    <row r="101" spans="1:19" s="11" customFormat="1" x14ac:dyDescent="0.25">
      <c r="A101" s="37"/>
      <c r="B101" s="35"/>
      <c r="C101" s="34"/>
      <c r="D101" s="35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5" t="s">
        <v>13</v>
      </c>
    </row>
    <row r="102" spans="1:19" s="11" customFormat="1" ht="21.75" customHeight="1" x14ac:dyDescent="0.25">
      <c r="A102" s="37"/>
      <c r="B102" s="35"/>
      <c r="C102" s="34"/>
      <c r="D102" s="35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5" t="s">
        <v>14</v>
      </c>
    </row>
    <row r="103" spans="1:19" s="11" customFormat="1" x14ac:dyDescent="0.25">
      <c r="A103" s="37"/>
      <c r="B103" s="35"/>
      <c r="C103" s="34"/>
      <c r="D103" s="35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5" t="s">
        <v>61</v>
      </c>
    </row>
    <row r="104" spans="1:19" s="11" customFormat="1" ht="30" x14ac:dyDescent="0.25">
      <c r="A104" s="37"/>
      <c r="B104" s="35"/>
      <c r="C104" s="34"/>
      <c r="D104" s="35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5" t="s">
        <v>15</v>
      </c>
    </row>
    <row r="105" spans="1:19" s="11" customFormat="1" x14ac:dyDescent="0.25">
      <c r="A105" s="37" t="s">
        <v>95</v>
      </c>
      <c r="B105" s="35" t="s">
        <v>86</v>
      </c>
      <c r="C105" s="34">
        <v>2025</v>
      </c>
      <c r="D105" s="35" t="s">
        <v>56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 t="s">
        <v>16</v>
      </c>
    </row>
    <row r="106" spans="1:19" s="11" customFormat="1" x14ac:dyDescent="0.25">
      <c r="A106" s="37"/>
      <c r="B106" s="35"/>
      <c r="C106" s="34"/>
      <c r="D106" s="35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5" t="s">
        <v>11</v>
      </c>
    </row>
    <row r="107" spans="1:19" s="11" customFormat="1" ht="21.75" customHeight="1" x14ac:dyDescent="0.25">
      <c r="A107" s="37"/>
      <c r="B107" s="35"/>
      <c r="C107" s="34"/>
      <c r="D107" s="35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5" t="s">
        <v>12</v>
      </c>
    </row>
    <row r="108" spans="1:19" s="11" customFormat="1" x14ac:dyDescent="0.25">
      <c r="A108" s="37"/>
      <c r="B108" s="35"/>
      <c r="C108" s="34"/>
      <c r="D108" s="35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5" t="s">
        <v>13</v>
      </c>
    </row>
    <row r="109" spans="1:19" s="11" customFormat="1" ht="19.5" customHeight="1" x14ac:dyDescent="0.25">
      <c r="A109" s="37"/>
      <c r="B109" s="35"/>
      <c r="C109" s="34"/>
      <c r="D109" s="35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5" t="s">
        <v>14</v>
      </c>
    </row>
    <row r="110" spans="1:19" s="11" customFormat="1" x14ac:dyDescent="0.25">
      <c r="A110" s="37"/>
      <c r="B110" s="35"/>
      <c r="C110" s="34"/>
      <c r="D110" s="35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5" t="s">
        <v>61</v>
      </c>
    </row>
    <row r="111" spans="1:19" s="11" customFormat="1" ht="30" x14ac:dyDescent="0.25">
      <c r="A111" s="37"/>
      <c r="B111" s="35"/>
      <c r="C111" s="34"/>
      <c r="D111" s="35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5" t="s">
        <v>15</v>
      </c>
    </row>
    <row r="112" spans="1:19" s="11" customFormat="1" x14ac:dyDescent="0.25">
      <c r="A112" s="37" t="s">
        <v>96</v>
      </c>
      <c r="B112" s="35" t="s">
        <v>87</v>
      </c>
      <c r="C112" s="34">
        <v>2026</v>
      </c>
      <c r="D112" s="35" t="s">
        <v>56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" t="s">
        <v>16</v>
      </c>
    </row>
    <row r="113" spans="1:19" s="11" customFormat="1" x14ac:dyDescent="0.25">
      <c r="A113" s="37"/>
      <c r="B113" s="35"/>
      <c r="C113" s="34"/>
      <c r="D113" s="35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5" t="s">
        <v>11</v>
      </c>
    </row>
    <row r="114" spans="1:19" s="11" customFormat="1" ht="21.75" customHeight="1" x14ac:dyDescent="0.25">
      <c r="A114" s="37"/>
      <c r="B114" s="35"/>
      <c r="C114" s="34"/>
      <c r="D114" s="35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5" t="s">
        <v>12</v>
      </c>
    </row>
    <row r="115" spans="1:19" s="11" customFormat="1" x14ac:dyDescent="0.25">
      <c r="A115" s="37"/>
      <c r="B115" s="35"/>
      <c r="C115" s="34"/>
      <c r="D115" s="35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5" t="s">
        <v>13</v>
      </c>
    </row>
    <row r="116" spans="1:19" s="11" customFormat="1" ht="21.75" customHeight="1" x14ac:dyDescent="0.25">
      <c r="A116" s="37"/>
      <c r="B116" s="35"/>
      <c r="C116" s="34"/>
      <c r="D116" s="35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5" t="s">
        <v>14</v>
      </c>
    </row>
    <row r="117" spans="1:19" s="11" customFormat="1" x14ac:dyDescent="0.25">
      <c r="A117" s="37"/>
      <c r="B117" s="35"/>
      <c r="C117" s="34"/>
      <c r="D117" s="35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5" t="s">
        <v>61</v>
      </c>
    </row>
    <row r="118" spans="1:19" s="11" customFormat="1" ht="30" x14ac:dyDescent="0.25">
      <c r="A118" s="37"/>
      <c r="B118" s="35"/>
      <c r="C118" s="34"/>
      <c r="D118" s="35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5" t="s">
        <v>15</v>
      </c>
    </row>
    <row r="119" spans="1:19" s="11" customFormat="1" x14ac:dyDescent="0.25">
      <c r="A119" s="37" t="s">
        <v>97</v>
      </c>
      <c r="B119" s="35" t="s">
        <v>88</v>
      </c>
      <c r="C119" s="34">
        <v>2026</v>
      </c>
      <c r="D119" s="35" t="s">
        <v>56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" t="s">
        <v>16</v>
      </c>
    </row>
    <row r="120" spans="1:19" s="11" customFormat="1" x14ac:dyDescent="0.25">
      <c r="A120" s="37"/>
      <c r="B120" s="35"/>
      <c r="C120" s="34"/>
      <c r="D120" s="35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5" t="s">
        <v>11</v>
      </c>
    </row>
    <row r="121" spans="1:19" s="11" customFormat="1" ht="23.25" customHeight="1" x14ac:dyDescent="0.25">
      <c r="A121" s="37"/>
      <c r="B121" s="35"/>
      <c r="C121" s="34"/>
      <c r="D121" s="35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5" t="s">
        <v>12</v>
      </c>
    </row>
    <row r="122" spans="1:19" s="11" customFormat="1" x14ac:dyDescent="0.25">
      <c r="A122" s="37"/>
      <c r="B122" s="35"/>
      <c r="C122" s="34"/>
      <c r="D122" s="35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5" t="s">
        <v>13</v>
      </c>
    </row>
    <row r="123" spans="1:19" s="11" customFormat="1" ht="21.75" customHeight="1" x14ac:dyDescent="0.25">
      <c r="A123" s="37"/>
      <c r="B123" s="35"/>
      <c r="C123" s="34"/>
      <c r="D123" s="35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5" t="s">
        <v>14</v>
      </c>
    </row>
    <row r="124" spans="1:19" s="11" customFormat="1" x14ac:dyDescent="0.25">
      <c r="A124" s="37"/>
      <c r="B124" s="35"/>
      <c r="C124" s="34"/>
      <c r="D124" s="35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5" t="s">
        <v>61</v>
      </c>
    </row>
    <row r="125" spans="1:19" s="11" customFormat="1" ht="30" x14ac:dyDescent="0.25">
      <c r="A125" s="37"/>
      <c r="B125" s="35"/>
      <c r="C125" s="34"/>
      <c r="D125" s="35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5" t="s">
        <v>15</v>
      </c>
    </row>
    <row r="126" spans="1:19" s="11" customFormat="1" x14ac:dyDescent="0.25">
      <c r="A126" s="37" t="s">
        <v>98</v>
      </c>
      <c r="B126" s="35" t="s">
        <v>89</v>
      </c>
      <c r="C126" s="34">
        <v>2026</v>
      </c>
      <c r="D126" s="35" t="s">
        <v>56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" t="s">
        <v>16</v>
      </c>
    </row>
    <row r="127" spans="1:19" s="11" customFormat="1" x14ac:dyDescent="0.25">
      <c r="A127" s="37"/>
      <c r="B127" s="35"/>
      <c r="C127" s="34"/>
      <c r="D127" s="35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5" t="s">
        <v>11</v>
      </c>
    </row>
    <row r="128" spans="1:19" s="11" customFormat="1" ht="21.75" customHeight="1" x14ac:dyDescent="0.25">
      <c r="A128" s="37"/>
      <c r="B128" s="35"/>
      <c r="C128" s="34"/>
      <c r="D128" s="35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5" t="s">
        <v>12</v>
      </c>
    </row>
    <row r="129" spans="1:19" s="11" customFormat="1" x14ac:dyDescent="0.25">
      <c r="A129" s="37"/>
      <c r="B129" s="35"/>
      <c r="C129" s="34"/>
      <c r="D129" s="35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5" t="s">
        <v>13</v>
      </c>
    </row>
    <row r="130" spans="1:19" s="11" customFormat="1" ht="21" customHeight="1" x14ac:dyDescent="0.25">
      <c r="A130" s="37"/>
      <c r="B130" s="35"/>
      <c r="C130" s="34"/>
      <c r="D130" s="35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5" t="s">
        <v>14</v>
      </c>
    </row>
    <row r="131" spans="1:19" s="11" customFormat="1" x14ac:dyDescent="0.25">
      <c r="A131" s="37"/>
      <c r="B131" s="35"/>
      <c r="C131" s="34"/>
      <c r="D131" s="35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5" t="s">
        <v>61</v>
      </c>
    </row>
    <row r="132" spans="1:19" s="11" customFormat="1" ht="30" x14ac:dyDescent="0.25">
      <c r="A132" s="37"/>
      <c r="B132" s="35"/>
      <c r="C132" s="34"/>
      <c r="D132" s="35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5" t="s">
        <v>15</v>
      </c>
    </row>
    <row r="133" spans="1:19" s="11" customFormat="1" x14ac:dyDescent="0.25">
      <c r="A133" s="37" t="s">
        <v>99</v>
      </c>
      <c r="B133" s="35" t="s">
        <v>90</v>
      </c>
      <c r="C133" s="34">
        <v>2026</v>
      </c>
      <c r="D133" s="35" t="s">
        <v>56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" t="s">
        <v>16</v>
      </c>
    </row>
    <row r="134" spans="1:19" s="11" customFormat="1" x14ac:dyDescent="0.25">
      <c r="A134" s="37"/>
      <c r="B134" s="35"/>
      <c r="C134" s="34"/>
      <c r="D134" s="35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5" t="s">
        <v>11</v>
      </c>
    </row>
    <row r="135" spans="1:19" s="11" customFormat="1" ht="21.75" customHeight="1" x14ac:dyDescent="0.25">
      <c r="A135" s="37"/>
      <c r="B135" s="35"/>
      <c r="C135" s="34"/>
      <c r="D135" s="35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5" t="s">
        <v>12</v>
      </c>
    </row>
    <row r="136" spans="1:19" s="11" customFormat="1" x14ac:dyDescent="0.25">
      <c r="A136" s="37"/>
      <c r="B136" s="35"/>
      <c r="C136" s="34"/>
      <c r="D136" s="35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5" t="s">
        <v>13</v>
      </c>
    </row>
    <row r="137" spans="1:19" s="11" customFormat="1" ht="23.25" customHeight="1" x14ac:dyDescent="0.25">
      <c r="A137" s="37"/>
      <c r="B137" s="35"/>
      <c r="C137" s="34"/>
      <c r="D137" s="35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5" t="s">
        <v>14</v>
      </c>
    </row>
    <row r="138" spans="1:19" s="11" customFormat="1" x14ac:dyDescent="0.25">
      <c r="A138" s="37"/>
      <c r="B138" s="35"/>
      <c r="C138" s="34"/>
      <c r="D138" s="35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5" t="s">
        <v>61</v>
      </c>
    </row>
    <row r="139" spans="1:19" s="11" customFormat="1" ht="30" x14ac:dyDescent="0.25">
      <c r="A139" s="37"/>
      <c r="B139" s="35"/>
      <c r="C139" s="34"/>
      <c r="D139" s="35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5" t="s">
        <v>15</v>
      </c>
    </row>
    <row r="140" spans="1:19" s="11" customFormat="1" x14ac:dyDescent="0.25">
      <c r="A140" s="37" t="s">
        <v>124</v>
      </c>
      <c r="B140" s="35" t="s">
        <v>126</v>
      </c>
      <c r="C140" s="34" t="s">
        <v>125</v>
      </c>
      <c r="D140" s="35" t="s">
        <v>56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" t="s">
        <v>16</v>
      </c>
    </row>
    <row r="141" spans="1:19" s="11" customFormat="1" x14ac:dyDescent="0.25">
      <c r="A141" s="37"/>
      <c r="B141" s="35"/>
      <c r="C141" s="34"/>
      <c r="D141" s="35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5" t="s">
        <v>11</v>
      </c>
    </row>
    <row r="142" spans="1:19" s="11" customFormat="1" ht="21" customHeight="1" x14ac:dyDescent="0.25">
      <c r="A142" s="37"/>
      <c r="B142" s="35"/>
      <c r="C142" s="34"/>
      <c r="D142" s="35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5" t="s">
        <v>12</v>
      </c>
    </row>
    <row r="143" spans="1:19" s="11" customFormat="1" x14ac:dyDescent="0.25">
      <c r="A143" s="37"/>
      <c r="B143" s="35"/>
      <c r="C143" s="34"/>
      <c r="D143" s="35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5" t="s">
        <v>13</v>
      </c>
    </row>
    <row r="144" spans="1:19" s="11" customFormat="1" ht="21.75" customHeight="1" x14ac:dyDescent="0.25">
      <c r="A144" s="37"/>
      <c r="B144" s="35"/>
      <c r="C144" s="34"/>
      <c r="D144" s="35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5" t="s">
        <v>14</v>
      </c>
    </row>
    <row r="145" spans="1:21" s="11" customFormat="1" x14ac:dyDescent="0.25">
      <c r="A145" s="37"/>
      <c r="B145" s="35"/>
      <c r="C145" s="34"/>
      <c r="D145" s="35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5" t="s">
        <v>61</v>
      </c>
    </row>
    <row r="146" spans="1:21" s="11" customFormat="1" ht="30" x14ac:dyDescent="0.25">
      <c r="A146" s="37"/>
      <c r="B146" s="35"/>
      <c r="C146" s="34"/>
      <c r="D146" s="35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5" t="s">
        <v>15</v>
      </c>
    </row>
    <row r="147" spans="1:21" s="11" customFormat="1" ht="32.25" customHeight="1" x14ac:dyDescent="0.25">
      <c r="A147" s="32">
        <v>2</v>
      </c>
      <c r="B147" s="33" t="s">
        <v>19</v>
      </c>
      <c r="C147" s="34" t="s">
        <v>102</v>
      </c>
      <c r="D147" s="35" t="s">
        <v>58</v>
      </c>
      <c r="E147" s="6">
        <f t="shared" ref="E147:E152" si="13">F147+G147+H147+I147+J147+K147+L147+M147+N147</f>
        <v>86342.477999999988</v>
      </c>
      <c r="F147" s="6">
        <f>F148+F149</f>
        <v>6708.2440000000006</v>
      </c>
      <c r="G147" s="6"/>
      <c r="H147" s="6">
        <f>H148+H149</f>
        <v>1288.0419999999999</v>
      </c>
      <c r="I147" s="6">
        <f>I148+I149</f>
        <v>67798.826000000001</v>
      </c>
      <c r="J147" s="6">
        <f t="shared" ref="J147" si="14">J148+J149</f>
        <v>10547.366</v>
      </c>
      <c r="K147" s="6"/>
      <c r="L147" s="6"/>
      <c r="M147" s="6"/>
      <c r="N147" s="6"/>
      <c r="O147" s="6"/>
      <c r="P147" s="6"/>
      <c r="Q147" s="6"/>
      <c r="R147" s="6"/>
      <c r="S147" s="4" t="s">
        <v>16</v>
      </c>
    </row>
    <row r="148" spans="1:21" s="11" customFormat="1" ht="22.5" customHeight="1" x14ac:dyDescent="0.25">
      <c r="A148" s="32"/>
      <c r="B148" s="33"/>
      <c r="C148" s="34"/>
      <c r="D148" s="35"/>
      <c r="E148" s="7">
        <f t="shared" si="13"/>
        <v>29241</v>
      </c>
      <c r="F148" s="7">
        <f>F154</f>
        <v>130.636</v>
      </c>
      <c r="G148" s="7"/>
      <c r="H148" s="7">
        <f>H159</f>
        <v>55.713999999999999</v>
      </c>
      <c r="I148" s="7">
        <f>I159+I164</f>
        <v>23400.526000000002</v>
      </c>
      <c r="J148" s="7">
        <f>J164</f>
        <v>5654.1239999999998</v>
      </c>
      <c r="K148" s="7"/>
      <c r="L148" s="7"/>
      <c r="M148" s="7"/>
      <c r="N148" s="7"/>
      <c r="O148" s="7"/>
      <c r="P148" s="7"/>
      <c r="Q148" s="7"/>
      <c r="R148" s="7"/>
      <c r="S148" s="5" t="s">
        <v>11</v>
      </c>
      <c r="U148" s="12"/>
    </row>
    <row r="149" spans="1:21" s="11" customFormat="1" ht="29.25" customHeight="1" x14ac:dyDescent="0.25">
      <c r="A149" s="32"/>
      <c r="B149" s="33"/>
      <c r="C149" s="34"/>
      <c r="D149" s="35"/>
      <c r="E149" s="7">
        <f t="shared" si="13"/>
        <v>57101.478000000003</v>
      </c>
      <c r="F149" s="7">
        <f>F150+F151+F152</f>
        <v>6577.6080000000002</v>
      </c>
      <c r="G149" s="7"/>
      <c r="H149" s="7">
        <f t="shared" ref="H149:J149" si="15">H150+H151+H152</f>
        <v>1232.328</v>
      </c>
      <c r="I149" s="7">
        <f t="shared" si="15"/>
        <v>44398.3</v>
      </c>
      <c r="J149" s="7">
        <f t="shared" si="15"/>
        <v>4893.2420000000002</v>
      </c>
      <c r="K149" s="7"/>
      <c r="L149" s="7"/>
      <c r="M149" s="7"/>
      <c r="N149" s="7"/>
      <c r="O149" s="7"/>
      <c r="P149" s="7"/>
      <c r="Q149" s="7"/>
      <c r="R149" s="7"/>
      <c r="S149" s="5" t="s">
        <v>12</v>
      </c>
    </row>
    <row r="150" spans="1:21" s="11" customFormat="1" ht="21.75" customHeight="1" x14ac:dyDescent="0.25">
      <c r="A150" s="32"/>
      <c r="B150" s="33"/>
      <c r="C150" s="34"/>
      <c r="D150" s="35"/>
      <c r="E150" s="7">
        <f t="shared" si="13"/>
        <v>10190.470000000001</v>
      </c>
      <c r="F150" s="7">
        <f>F156</f>
        <v>582.88400000000001</v>
      </c>
      <c r="G150" s="7"/>
      <c r="H150" s="7">
        <f>H161</f>
        <v>24.646999999999998</v>
      </c>
      <c r="I150" s="7">
        <f>I166</f>
        <v>4689.6970000000001</v>
      </c>
      <c r="J150" s="7">
        <f>J166</f>
        <v>4893.2420000000002</v>
      </c>
      <c r="K150" s="7"/>
      <c r="L150" s="7"/>
      <c r="M150" s="7"/>
      <c r="N150" s="7"/>
      <c r="O150" s="7"/>
      <c r="P150" s="7"/>
      <c r="Q150" s="7"/>
      <c r="R150" s="7"/>
      <c r="S150" s="5" t="s">
        <v>13</v>
      </c>
    </row>
    <row r="151" spans="1:21" s="11" customFormat="1" ht="30" customHeight="1" x14ac:dyDescent="0.25">
      <c r="A151" s="32"/>
      <c r="B151" s="33"/>
      <c r="C151" s="34"/>
      <c r="D151" s="35"/>
      <c r="E151" s="7">
        <f t="shared" si="13"/>
        <v>7202.4050000000007</v>
      </c>
      <c r="F151" s="7">
        <f>F157</f>
        <v>5994.7240000000002</v>
      </c>
      <c r="G151" s="7"/>
      <c r="H151" s="7">
        <f>H162</f>
        <v>1207.681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5" t="s">
        <v>14</v>
      </c>
    </row>
    <row r="152" spans="1:21" s="11" customFormat="1" ht="21.75" customHeight="1" x14ac:dyDescent="0.25">
      <c r="A152" s="32"/>
      <c r="B152" s="33"/>
      <c r="C152" s="34"/>
      <c r="D152" s="35"/>
      <c r="E152" s="7">
        <f t="shared" si="13"/>
        <v>39708.603000000003</v>
      </c>
      <c r="F152" s="7"/>
      <c r="G152" s="7"/>
      <c r="H152" s="7"/>
      <c r="I152" s="7">
        <f>I167</f>
        <v>39708.603000000003</v>
      </c>
      <c r="J152" s="7"/>
      <c r="K152" s="7"/>
      <c r="L152" s="7"/>
      <c r="M152" s="7"/>
      <c r="N152" s="7"/>
      <c r="O152" s="7"/>
      <c r="P152" s="7"/>
      <c r="Q152" s="7"/>
      <c r="R152" s="7"/>
      <c r="S152" s="5" t="s">
        <v>61</v>
      </c>
    </row>
    <row r="153" spans="1:21" s="11" customFormat="1" ht="24" customHeight="1" x14ac:dyDescent="0.25">
      <c r="A153" s="40" t="s">
        <v>24</v>
      </c>
      <c r="B153" s="35" t="s">
        <v>20</v>
      </c>
      <c r="C153" s="34">
        <v>2018</v>
      </c>
      <c r="D153" s="35" t="s">
        <v>56</v>
      </c>
      <c r="E153" s="3">
        <f>E154+E155</f>
        <v>6708.2440000000006</v>
      </c>
      <c r="F153" s="3">
        <f>F154+F155</f>
        <v>6708.2440000000006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 t="s">
        <v>16</v>
      </c>
    </row>
    <row r="154" spans="1:21" s="11" customFormat="1" ht="19.5" customHeight="1" x14ac:dyDescent="0.25">
      <c r="A154" s="40"/>
      <c r="B154" s="35"/>
      <c r="C154" s="34"/>
      <c r="D154" s="35"/>
      <c r="E154" s="2">
        <f>SUM(F154:J154)</f>
        <v>130.636</v>
      </c>
      <c r="F154" s="2">
        <v>130.636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5" t="s">
        <v>11</v>
      </c>
    </row>
    <row r="155" spans="1:21" s="11" customFormat="1" ht="24.75" customHeight="1" x14ac:dyDescent="0.25">
      <c r="A155" s="40"/>
      <c r="B155" s="35"/>
      <c r="C155" s="34"/>
      <c r="D155" s="35"/>
      <c r="E155" s="2">
        <f>SUM(F155:J155)</f>
        <v>6577.6080000000002</v>
      </c>
      <c r="F155" s="2">
        <f>F156+F157</f>
        <v>6577.6080000000002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5" t="s">
        <v>12</v>
      </c>
    </row>
    <row r="156" spans="1:21" s="11" customFormat="1" ht="23.25" customHeight="1" x14ac:dyDescent="0.25">
      <c r="A156" s="40"/>
      <c r="B156" s="35"/>
      <c r="C156" s="34"/>
      <c r="D156" s="35"/>
      <c r="E156" s="2">
        <f>SUM(F156:J156)</f>
        <v>582.88400000000001</v>
      </c>
      <c r="F156" s="2">
        <v>582.88400000000001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5" t="s">
        <v>13</v>
      </c>
    </row>
    <row r="157" spans="1:21" s="11" customFormat="1" ht="30" x14ac:dyDescent="0.25">
      <c r="A157" s="40"/>
      <c r="B157" s="35"/>
      <c r="C157" s="34"/>
      <c r="D157" s="35"/>
      <c r="E157" s="2">
        <f>SUM(F157:J157)</f>
        <v>5994.7240000000002</v>
      </c>
      <c r="F157" s="2">
        <v>5994.7240000000002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5" t="s">
        <v>14</v>
      </c>
    </row>
    <row r="158" spans="1:21" s="11" customFormat="1" ht="38.25" customHeight="1" x14ac:dyDescent="0.25">
      <c r="A158" s="40" t="s">
        <v>25</v>
      </c>
      <c r="B158" s="35" t="s">
        <v>62</v>
      </c>
      <c r="C158" s="34" t="s">
        <v>79</v>
      </c>
      <c r="D158" s="35" t="s">
        <v>55</v>
      </c>
      <c r="E158" s="3">
        <f>E159+E160</f>
        <v>15640.087000000001</v>
      </c>
      <c r="F158" s="3"/>
      <c r="G158" s="3"/>
      <c r="H158" s="3">
        <f t="shared" ref="H158:I158" si="16">H159+H160</f>
        <v>80.36099999999999</v>
      </c>
      <c r="I158" s="3">
        <f t="shared" si="16"/>
        <v>15559.726000000001</v>
      </c>
      <c r="J158" s="3"/>
      <c r="K158" s="3"/>
      <c r="L158" s="3"/>
      <c r="M158" s="3"/>
      <c r="N158" s="3"/>
      <c r="O158" s="3"/>
      <c r="P158" s="3"/>
      <c r="Q158" s="3"/>
      <c r="R158" s="3"/>
      <c r="S158" s="4" t="s">
        <v>16</v>
      </c>
      <c r="T158" s="41"/>
      <c r="U158" s="41"/>
    </row>
    <row r="159" spans="1:21" s="11" customFormat="1" ht="31.5" customHeight="1" x14ac:dyDescent="0.25">
      <c r="A159" s="40"/>
      <c r="B159" s="35"/>
      <c r="C159" s="34"/>
      <c r="D159" s="35"/>
      <c r="E159" s="2">
        <f t="shared" ref="E159:E162" si="17">SUM(F159:J159)</f>
        <v>15615.44</v>
      </c>
      <c r="F159" s="2"/>
      <c r="G159" s="2"/>
      <c r="H159" s="2">
        <v>55.713999999999999</v>
      </c>
      <c r="I159" s="2">
        <v>15559.726000000001</v>
      </c>
      <c r="J159" s="2"/>
      <c r="K159" s="2"/>
      <c r="L159" s="2"/>
      <c r="M159" s="2"/>
      <c r="N159" s="2"/>
      <c r="O159" s="2"/>
      <c r="P159" s="2"/>
      <c r="Q159" s="2"/>
      <c r="R159" s="2"/>
      <c r="S159" s="5" t="s">
        <v>11</v>
      </c>
      <c r="T159" s="41"/>
      <c r="U159" s="41"/>
    </row>
    <row r="160" spans="1:21" s="11" customFormat="1" ht="30" x14ac:dyDescent="0.25">
      <c r="A160" s="40"/>
      <c r="B160" s="35"/>
      <c r="C160" s="34"/>
      <c r="D160" s="35"/>
      <c r="E160" s="2">
        <f t="shared" si="17"/>
        <v>24.646999999999998</v>
      </c>
      <c r="F160" s="2"/>
      <c r="G160" s="2"/>
      <c r="H160" s="2">
        <f>H161+H16</f>
        <v>24.646999999999998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5" t="s">
        <v>12</v>
      </c>
    </row>
    <row r="161" spans="1:19" s="11" customFormat="1" ht="24.75" customHeight="1" x14ac:dyDescent="0.25">
      <c r="A161" s="40"/>
      <c r="B161" s="35"/>
      <c r="C161" s="34"/>
      <c r="D161" s="35"/>
      <c r="E161" s="2">
        <f t="shared" si="17"/>
        <v>24.646999999999998</v>
      </c>
      <c r="F161" s="2"/>
      <c r="G161" s="2"/>
      <c r="H161" s="2">
        <v>24.646999999999998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5" t="s">
        <v>13</v>
      </c>
    </row>
    <row r="162" spans="1:19" s="11" customFormat="1" ht="30" x14ac:dyDescent="0.25">
      <c r="A162" s="40"/>
      <c r="B162" s="35"/>
      <c r="C162" s="34"/>
      <c r="D162" s="35"/>
      <c r="E162" s="2">
        <f t="shared" si="17"/>
        <v>1207.681</v>
      </c>
      <c r="F162" s="2"/>
      <c r="G162" s="2"/>
      <c r="H162" s="2">
        <v>1207.681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5" t="s">
        <v>14</v>
      </c>
    </row>
    <row r="163" spans="1:19" s="11" customFormat="1" x14ac:dyDescent="0.25">
      <c r="A163" s="40" t="s">
        <v>26</v>
      </c>
      <c r="B163" s="35" t="s">
        <v>40</v>
      </c>
      <c r="C163" s="34" t="s">
        <v>79</v>
      </c>
      <c r="D163" s="35" t="s">
        <v>56</v>
      </c>
      <c r="E163" s="3">
        <f>E164+E165</f>
        <v>62786.466</v>
      </c>
      <c r="F163" s="3"/>
      <c r="G163" s="3"/>
      <c r="H163" s="3"/>
      <c r="I163" s="3">
        <f>I164+I165</f>
        <v>52239.100000000006</v>
      </c>
      <c r="J163" s="3">
        <f t="shared" ref="J163" si="18">J164+J165</f>
        <v>10547.366</v>
      </c>
      <c r="K163" s="3"/>
      <c r="L163" s="3"/>
      <c r="M163" s="3"/>
      <c r="N163" s="3"/>
      <c r="O163" s="3"/>
      <c r="P163" s="3"/>
      <c r="Q163" s="3"/>
      <c r="R163" s="3"/>
      <c r="S163" s="4" t="s">
        <v>16</v>
      </c>
    </row>
    <row r="164" spans="1:19" s="11" customFormat="1" x14ac:dyDescent="0.25">
      <c r="A164" s="40"/>
      <c r="B164" s="35"/>
      <c r="C164" s="34"/>
      <c r="D164" s="35"/>
      <c r="E164" s="2">
        <f t="shared" ref="E164:E167" si="19">SUM(F164:J164)</f>
        <v>13494.923999999999</v>
      </c>
      <c r="F164" s="2"/>
      <c r="G164" s="2"/>
      <c r="H164" s="2"/>
      <c r="I164" s="2">
        <v>7840.8</v>
      </c>
      <c r="J164" s="2">
        <v>5654.1239999999998</v>
      </c>
      <c r="K164" s="2"/>
      <c r="L164" s="2"/>
      <c r="M164" s="2"/>
      <c r="N164" s="2"/>
      <c r="O164" s="2"/>
      <c r="P164" s="2"/>
      <c r="Q164" s="2"/>
      <c r="R164" s="2"/>
      <c r="S164" s="5" t="s">
        <v>11</v>
      </c>
    </row>
    <row r="165" spans="1:19" s="11" customFormat="1" ht="20.25" customHeight="1" x14ac:dyDescent="0.25">
      <c r="A165" s="40"/>
      <c r="B165" s="35"/>
      <c r="C165" s="34"/>
      <c r="D165" s="35"/>
      <c r="E165" s="2">
        <f t="shared" si="19"/>
        <v>49291.542000000001</v>
      </c>
      <c r="F165" s="2"/>
      <c r="G165" s="2"/>
      <c r="H165" s="2"/>
      <c r="I165" s="2">
        <f>I166+I167</f>
        <v>44398.3</v>
      </c>
      <c r="J165" s="2">
        <f>J166+J167</f>
        <v>4893.2420000000002</v>
      </c>
      <c r="K165" s="2"/>
      <c r="L165" s="2"/>
      <c r="M165" s="2"/>
      <c r="N165" s="2"/>
      <c r="O165" s="2"/>
      <c r="P165" s="2"/>
      <c r="Q165" s="2"/>
      <c r="R165" s="2"/>
      <c r="S165" s="5" t="s">
        <v>12</v>
      </c>
    </row>
    <row r="166" spans="1:19" s="11" customFormat="1" x14ac:dyDescent="0.25">
      <c r="A166" s="40"/>
      <c r="B166" s="35"/>
      <c r="C166" s="34"/>
      <c r="D166" s="35"/>
      <c r="E166" s="2">
        <f t="shared" si="19"/>
        <v>9582.9390000000003</v>
      </c>
      <c r="F166" s="2"/>
      <c r="G166" s="2"/>
      <c r="H166" s="2"/>
      <c r="I166" s="2">
        <v>4689.6970000000001</v>
      </c>
      <c r="J166" s="2">
        <v>4893.2420000000002</v>
      </c>
      <c r="K166" s="2"/>
      <c r="L166" s="2"/>
      <c r="M166" s="2"/>
      <c r="N166" s="2"/>
      <c r="O166" s="2"/>
      <c r="P166" s="2"/>
      <c r="Q166" s="2"/>
      <c r="R166" s="2"/>
      <c r="S166" s="5" t="s">
        <v>13</v>
      </c>
    </row>
    <row r="167" spans="1:19" s="11" customFormat="1" x14ac:dyDescent="0.25">
      <c r="A167" s="40"/>
      <c r="B167" s="35"/>
      <c r="C167" s="34"/>
      <c r="D167" s="35"/>
      <c r="E167" s="2">
        <f t="shared" si="19"/>
        <v>39708.603000000003</v>
      </c>
      <c r="F167" s="2"/>
      <c r="G167" s="2"/>
      <c r="H167" s="2"/>
      <c r="I167" s="2">
        <v>39708.603000000003</v>
      </c>
      <c r="J167" s="2"/>
      <c r="K167" s="2"/>
      <c r="L167" s="2"/>
      <c r="M167" s="2"/>
      <c r="N167" s="2"/>
      <c r="O167" s="2"/>
      <c r="P167" s="2"/>
      <c r="Q167" s="2"/>
      <c r="R167" s="2"/>
      <c r="S167" s="5" t="s">
        <v>61</v>
      </c>
    </row>
    <row r="168" spans="1:19" s="11" customFormat="1" x14ac:dyDescent="0.25">
      <c r="A168" s="40" t="s">
        <v>27</v>
      </c>
      <c r="B168" s="35" t="s">
        <v>42</v>
      </c>
      <c r="C168" s="34"/>
      <c r="D168" s="35" t="s">
        <v>56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" t="s">
        <v>16</v>
      </c>
    </row>
    <row r="169" spans="1:19" s="11" customFormat="1" x14ac:dyDescent="0.25">
      <c r="A169" s="40"/>
      <c r="B169" s="35"/>
      <c r="C169" s="34"/>
      <c r="D169" s="35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5" t="s">
        <v>11</v>
      </c>
    </row>
    <row r="170" spans="1:19" s="11" customFormat="1" ht="30" x14ac:dyDescent="0.25">
      <c r="A170" s="40"/>
      <c r="B170" s="35"/>
      <c r="C170" s="34"/>
      <c r="D170" s="35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5" t="s">
        <v>12</v>
      </c>
    </row>
    <row r="171" spans="1:19" s="11" customFormat="1" x14ac:dyDescent="0.25">
      <c r="A171" s="40"/>
      <c r="B171" s="35"/>
      <c r="C171" s="34"/>
      <c r="D171" s="35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5" t="s">
        <v>13</v>
      </c>
    </row>
    <row r="172" spans="1:19" s="11" customFormat="1" ht="30" x14ac:dyDescent="0.25">
      <c r="A172" s="40"/>
      <c r="B172" s="35"/>
      <c r="C172" s="34"/>
      <c r="D172" s="35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5" t="s">
        <v>14</v>
      </c>
    </row>
    <row r="173" spans="1:19" s="11" customFormat="1" ht="30" x14ac:dyDescent="0.25">
      <c r="A173" s="40"/>
      <c r="B173" s="35"/>
      <c r="C173" s="34"/>
      <c r="D173" s="35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5" t="s">
        <v>15</v>
      </c>
    </row>
    <row r="174" spans="1:19" s="11" customFormat="1" x14ac:dyDescent="0.25">
      <c r="A174" s="40" t="s">
        <v>28</v>
      </c>
      <c r="B174" s="35" t="s">
        <v>44</v>
      </c>
      <c r="C174" s="34">
        <v>2025</v>
      </c>
      <c r="D174" s="35" t="s">
        <v>104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 t="s">
        <v>16</v>
      </c>
    </row>
    <row r="175" spans="1:19" s="11" customFormat="1" x14ac:dyDescent="0.25">
      <c r="A175" s="40"/>
      <c r="B175" s="35"/>
      <c r="C175" s="34"/>
      <c r="D175" s="35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5" t="s">
        <v>11</v>
      </c>
    </row>
    <row r="176" spans="1:19" s="11" customFormat="1" ht="30" x14ac:dyDescent="0.25">
      <c r="A176" s="40"/>
      <c r="B176" s="35"/>
      <c r="C176" s="34"/>
      <c r="D176" s="35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5" t="s">
        <v>12</v>
      </c>
    </row>
    <row r="177" spans="1:21" s="11" customFormat="1" x14ac:dyDescent="0.25">
      <c r="A177" s="40"/>
      <c r="B177" s="35"/>
      <c r="C177" s="34"/>
      <c r="D177" s="35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5" t="s">
        <v>13</v>
      </c>
    </row>
    <row r="178" spans="1:21" s="11" customFormat="1" ht="30" x14ac:dyDescent="0.25">
      <c r="A178" s="40"/>
      <c r="B178" s="35"/>
      <c r="C178" s="34"/>
      <c r="D178" s="35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5" t="s">
        <v>14</v>
      </c>
    </row>
    <row r="179" spans="1:21" s="11" customFormat="1" ht="30" x14ac:dyDescent="0.25">
      <c r="A179" s="40"/>
      <c r="B179" s="35"/>
      <c r="C179" s="34"/>
      <c r="D179" s="35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5" t="s">
        <v>15</v>
      </c>
    </row>
    <row r="180" spans="1:21" s="11" customFormat="1" ht="25.5" customHeight="1" x14ac:dyDescent="0.25">
      <c r="A180" s="32">
        <v>3</v>
      </c>
      <c r="B180" s="33" t="s">
        <v>21</v>
      </c>
      <c r="C180" s="34">
        <v>2018</v>
      </c>
      <c r="D180" s="35" t="s">
        <v>55</v>
      </c>
      <c r="E180" s="6">
        <f t="shared" ref="E180:E184" si="20">F180+G180+H180+I180+J180</f>
        <v>4200.058</v>
      </c>
      <c r="F180" s="6">
        <f t="shared" ref="F180" si="21">F181+F182</f>
        <v>4200.058</v>
      </c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4" t="s">
        <v>16</v>
      </c>
    </row>
    <row r="181" spans="1:21" s="11" customFormat="1" ht="22.5" customHeight="1" x14ac:dyDescent="0.25">
      <c r="A181" s="32"/>
      <c r="B181" s="33"/>
      <c r="C181" s="34"/>
      <c r="D181" s="35"/>
      <c r="E181" s="7">
        <f t="shared" si="20"/>
        <v>2320.7579999999998</v>
      </c>
      <c r="F181" s="7">
        <f>F186</f>
        <v>2320.7579999999998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5" t="s">
        <v>11</v>
      </c>
    </row>
    <row r="182" spans="1:21" s="11" customFormat="1" ht="33" customHeight="1" x14ac:dyDescent="0.25">
      <c r="A182" s="32"/>
      <c r="B182" s="33"/>
      <c r="C182" s="34"/>
      <c r="D182" s="35"/>
      <c r="E182" s="7">
        <f t="shared" si="20"/>
        <v>1879.3</v>
      </c>
      <c r="F182" s="7">
        <f>F187</f>
        <v>1879.3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5" t="s">
        <v>12</v>
      </c>
    </row>
    <row r="183" spans="1:21" s="11" customFormat="1" ht="27" customHeight="1" x14ac:dyDescent="0.25">
      <c r="A183" s="32"/>
      <c r="B183" s="33"/>
      <c r="C183" s="34"/>
      <c r="D183" s="35"/>
      <c r="E183" s="7">
        <f t="shared" si="20"/>
        <v>169.2</v>
      </c>
      <c r="F183" s="7">
        <f t="shared" ref="F183:F184" si="22">F188</f>
        <v>169.2</v>
      </c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5" t="s">
        <v>13</v>
      </c>
    </row>
    <row r="184" spans="1:21" s="11" customFormat="1" ht="36" customHeight="1" x14ac:dyDescent="0.25">
      <c r="A184" s="32"/>
      <c r="B184" s="33"/>
      <c r="C184" s="34"/>
      <c r="D184" s="35"/>
      <c r="E184" s="7">
        <f t="shared" si="20"/>
        <v>1710.1</v>
      </c>
      <c r="F184" s="7">
        <f t="shared" si="22"/>
        <v>1710.1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5" t="s">
        <v>14</v>
      </c>
    </row>
    <row r="185" spans="1:21" s="11" customFormat="1" x14ac:dyDescent="0.25">
      <c r="A185" s="40" t="s">
        <v>23</v>
      </c>
      <c r="B185" s="35" t="s">
        <v>22</v>
      </c>
      <c r="C185" s="34">
        <v>2018</v>
      </c>
      <c r="D185" s="35" t="s">
        <v>55</v>
      </c>
      <c r="E185" s="3">
        <f>E186+E187</f>
        <v>4200.058</v>
      </c>
      <c r="F185" s="3">
        <f>F186+F187</f>
        <v>4200.058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 t="s">
        <v>16</v>
      </c>
      <c r="U185" s="12"/>
    </row>
    <row r="186" spans="1:21" s="11" customFormat="1" x14ac:dyDescent="0.25">
      <c r="A186" s="40"/>
      <c r="B186" s="35"/>
      <c r="C186" s="34"/>
      <c r="D186" s="35"/>
      <c r="E186" s="2">
        <f>SUM(F186:J186)</f>
        <v>2320.7579999999998</v>
      </c>
      <c r="F186" s="2">
        <v>2320.7579999999998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5" t="s">
        <v>11</v>
      </c>
      <c r="U186" s="12"/>
    </row>
    <row r="187" spans="1:21" s="11" customFormat="1" ht="30" x14ac:dyDescent="0.25">
      <c r="A187" s="40"/>
      <c r="B187" s="35"/>
      <c r="C187" s="34"/>
      <c r="D187" s="35"/>
      <c r="E187" s="2">
        <f>SUM(F187:J187)</f>
        <v>1879.3</v>
      </c>
      <c r="F187" s="2">
        <f>F188+F189</f>
        <v>1879.3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5" t="s">
        <v>12</v>
      </c>
      <c r="U187" s="12"/>
    </row>
    <row r="188" spans="1:21" s="11" customFormat="1" x14ac:dyDescent="0.25">
      <c r="A188" s="40"/>
      <c r="B188" s="35"/>
      <c r="C188" s="34"/>
      <c r="D188" s="35"/>
      <c r="E188" s="2">
        <f>SUM(F188:J188)</f>
        <v>169.2</v>
      </c>
      <c r="F188" s="2">
        <v>169.2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5" t="s">
        <v>13</v>
      </c>
      <c r="U188" s="12"/>
    </row>
    <row r="189" spans="1:21" s="11" customFormat="1" ht="30" x14ac:dyDescent="0.25">
      <c r="A189" s="40"/>
      <c r="B189" s="35"/>
      <c r="C189" s="34"/>
      <c r="D189" s="35"/>
      <c r="E189" s="2">
        <f>SUM(F189:J189)</f>
        <v>1710.1</v>
      </c>
      <c r="F189" s="2">
        <v>1710.1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5" t="s">
        <v>14</v>
      </c>
      <c r="U189" s="12"/>
    </row>
    <row r="190" spans="1:21" s="11" customFormat="1" x14ac:dyDescent="0.25">
      <c r="A190" s="32" t="s">
        <v>35</v>
      </c>
      <c r="B190" s="33" t="s">
        <v>75</v>
      </c>
      <c r="C190" s="34" t="s">
        <v>107</v>
      </c>
      <c r="D190" s="35" t="s">
        <v>58</v>
      </c>
      <c r="E190" s="6">
        <f>E191+E192</f>
        <v>310580.43450999999</v>
      </c>
      <c r="F190" s="6"/>
      <c r="G190" s="6">
        <f t="shared" ref="G190:J190" si="23">G191+G192</f>
        <v>185417.03099999999</v>
      </c>
      <c r="H190" s="6"/>
      <c r="I190" s="6">
        <f t="shared" si="23"/>
        <v>105682.96600000001</v>
      </c>
      <c r="J190" s="6">
        <f t="shared" si="23"/>
        <v>19480.43751</v>
      </c>
      <c r="K190" s="6"/>
      <c r="L190" s="6"/>
      <c r="M190" s="6"/>
      <c r="N190" s="6"/>
      <c r="O190" s="6"/>
      <c r="P190" s="6"/>
      <c r="Q190" s="6"/>
      <c r="R190" s="6"/>
      <c r="S190" s="4" t="s">
        <v>16</v>
      </c>
    </row>
    <row r="191" spans="1:21" s="11" customFormat="1" ht="23.25" customHeight="1" x14ac:dyDescent="0.25">
      <c r="A191" s="32"/>
      <c r="B191" s="33"/>
      <c r="C191" s="34"/>
      <c r="D191" s="35"/>
      <c r="E191" s="7">
        <f>F191+G191+H191+I191+J191+K191+L191+M191+N191</f>
        <v>4255.5385100000003</v>
      </c>
      <c r="F191" s="7"/>
      <c r="G191" s="7">
        <f>G196+G200</f>
        <v>417.03100000000001</v>
      </c>
      <c r="H191" s="7"/>
      <c r="I191" s="7">
        <f>I196+I200</f>
        <v>2670.57</v>
      </c>
      <c r="J191" s="7">
        <f>J196+J200</f>
        <v>1167.93751</v>
      </c>
      <c r="K191" s="7"/>
      <c r="L191" s="7"/>
      <c r="M191" s="7"/>
      <c r="N191" s="7"/>
      <c r="O191" s="7"/>
      <c r="P191" s="7"/>
      <c r="Q191" s="7"/>
      <c r="R191" s="7"/>
      <c r="S191" s="5" t="s">
        <v>11</v>
      </c>
    </row>
    <row r="192" spans="1:21" s="11" customFormat="1" ht="30" x14ac:dyDescent="0.25">
      <c r="A192" s="32"/>
      <c r="B192" s="33"/>
      <c r="C192" s="34"/>
      <c r="D192" s="35"/>
      <c r="E192" s="7">
        <f>F192+G192+H192+I192+J192+K192+L192+M192+N192</f>
        <v>306324.89600000001</v>
      </c>
      <c r="F192" s="7"/>
      <c r="G192" s="7">
        <f>G193+G194</f>
        <v>185000</v>
      </c>
      <c r="H192" s="7"/>
      <c r="I192" s="7">
        <f>I193+I194</f>
        <v>103012.39600000001</v>
      </c>
      <c r="J192" s="7">
        <f>J193+J194</f>
        <v>18312.5</v>
      </c>
      <c r="K192" s="7"/>
      <c r="L192" s="7"/>
      <c r="M192" s="7"/>
      <c r="N192" s="7"/>
      <c r="O192" s="7"/>
      <c r="P192" s="7"/>
      <c r="Q192" s="7"/>
      <c r="R192" s="7"/>
      <c r="S192" s="5" t="s">
        <v>12</v>
      </c>
    </row>
    <row r="193" spans="1:21" s="11" customFormat="1" x14ac:dyDescent="0.25">
      <c r="A193" s="32"/>
      <c r="B193" s="33"/>
      <c r="C193" s="34"/>
      <c r="D193" s="35"/>
      <c r="E193" s="7">
        <f>F193+G193+H193+I193+J193+K193+L193+M193+N193</f>
        <v>61324.896000000001</v>
      </c>
      <c r="F193" s="7"/>
      <c r="G193" s="7"/>
      <c r="H193" s="7"/>
      <c r="I193" s="7">
        <f>I202</f>
        <v>43012.396000000001</v>
      </c>
      <c r="J193" s="7">
        <f>J202</f>
        <v>18312.5</v>
      </c>
      <c r="K193" s="7"/>
      <c r="L193" s="7"/>
      <c r="M193" s="7"/>
      <c r="N193" s="7"/>
      <c r="O193" s="7"/>
      <c r="P193" s="7"/>
      <c r="Q193" s="7"/>
      <c r="R193" s="7"/>
      <c r="S193" s="5" t="s">
        <v>13</v>
      </c>
    </row>
    <row r="194" spans="1:21" s="11" customFormat="1" ht="30" x14ac:dyDescent="0.25">
      <c r="A194" s="32"/>
      <c r="B194" s="33"/>
      <c r="C194" s="34"/>
      <c r="D194" s="35"/>
      <c r="E194" s="7">
        <f>F194+G194+H194+I194+J194+K194+L194+M194+N194</f>
        <v>245000</v>
      </c>
      <c r="F194" s="7"/>
      <c r="G194" s="7">
        <f>G198+G203</f>
        <v>185000</v>
      </c>
      <c r="H194" s="7"/>
      <c r="I194" s="7">
        <f>I198+I203</f>
        <v>60000</v>
      </c>
      <c r="J194" s="7"/>
      <c r="K194" s="7"/>
      <c r="L194" s="7"/>
      <c r="M194" s="7"/>
      <c r="N194" s="7"/>
      <c r="O194" s="7"/>
      <c r="P194" s="7"/>
      <c r="Q194" s="7"/>
      <c r="R194" s="7"/>
      <c r="S194" s="5" t="s">
        <v>14</v>
      </c>
    </row>
    <row r="195" spans="1:21" s="11" customFormat="1" x14ac:dyDescent="0.25">
      <c r="A195" s="40" t="s">
        <v>74</v>
      </c>
      <c r="B195" s="35" t="s">
        <v>78</v>
      </c>
      <c r="C195" s="34">
        <v>2019</v>
      </c>
      <c r="D195" s="35" t="s">
        <v>56</v>
      </c>
      <c r="E195" s="6">
        <f>E196+E197</f>
        <v>185417.03099999999</v>
      </c>
      <c r="F195" s="6"/>
      <c r="G195" s="6">
        <f t="shared" ref="G195" si="24">G196+G197</f>
        <v>185417.03099999999</v>
      </c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4" t="s">
        <v>16</v>
      </c>
    </row>
    <row r="196" spans="1:21" s="11" customFormat="1" x14ac:dyDescent="0.25">
      <c r="A196" s="40"/>
      <c r="B196" s="35"/>
      <c r="C196" s="34"/>
      <c r="D196" s="35"/>
      <c r="E196" s="7">
        <f t="shared" ref="E196:E198" si="25">F196+G196+H196+I196+J196</f>
        <v>417.03100000000001</v>
      </c>
      <c r="F196" s="7"/>
      <c r="G196" s="7">
        <v>417.03100000000001</v>
      </c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5" t="s">
        <v>11</v>
      </c>
    </row>
    <row r="197" spans="1:21" s="11" customFormat="1" ht="30" x14ac:dyDescent="0.25">
      <c r="A197" s="40"/>
      <c r="B197" s="35"/>
      <c r="C197" s="34"/>
      <c r="D197" s="35"/>
      <c r="E197" s="7">
        <f t="shared" si="25"/>
        <v>185000</v>
      </c>
      <c r="F197" s="7"/>
      <c r="G197" s="7">
        <f>G198</f>
        <v>185000</v>
      </c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5" t="s">
        <v>12</v>
      </c>
    </row>
    <row r="198" spans="1:21" s="11" customFormat="1" ht="30" x14ac:dyDescent="0.25">
      <c r="A198" s="40"/>
      <c r="B198" s="35"/>
      <c r="C198" s="34"/>
      <c r="D198" s="35"/>
      <c r="E198" s="7">
        <f t="shared" si="25"/>
        <v>185000</v>
      </c>
      <c r="F198" s="7"/>
      <c r="G198" s="7">
        <v>185000</v>
      </c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5" t="s">
        <v>14</v>
      </c>
    </row>
    <row r="199" spans="1:21" s="11" customFormat="1" ht="24" customHeight="1" x14ac:dyDescent="0.25">
      <c r="A199" s="40" t="s">
        <v>76</v>
      </c>
      <c r="B199" s="35" t="s">
        <v>77</v>
      </c>
      <c r="C199" s="34" t="s">
        <v>79</v>
      </c>
      <c r="D199" s="35" t="s">
        <v>55</v>
      </c>
      <c r="E199" s="6">
        <f t="shared" ref="E199:E203" si="26">I199+J199+F199+G199+H199+K199+L199+M199+N199</f>
        <v>125163.40351000002</v>
      </c>
      <c r="F199" s="6"/>
      <c r="G199" s="6"/>
      <c r="H199" s="6"/>
      <c r="I199" s="6">
        <f>I200+I201</f>
        <v>105682.96600000001</v>
      </c>
      <c r="J199" s="6">
        <f t="shared" ref="J199" si="27">J200+J201</f>
        <v>19480.43751</v>
      </c>
      <c r="K199" s="6"/>
      <c r="L199" s="6"/>
      <c r="M199" s="6"/>
      <c r="N199" s="6"/>
      <c r="O199" s="6"/>
      <c r="P199" s="6"/>
      <c r="Q199" s="6"/>
      <c r="R199" s="6"/>
      <c r="S199" s="4" t="s">
        <v>16</v>
      </c>
    </row>
    <row r="200" spans="1:21" s="11" customFormat="1" ht="22.5" customHeight="1" x14ac:dyDescent="0.25">
      <c r="A200" s="40"/>
      <c r="B200" s="35"/>
      <c r="C200" s="34"/>
      <c r="D200" s="35"/>
      <c r="E200" s="7">
        <f t="shared" si="26"/>
        <v>3838.5075100000004</v>
      </c>
      <c r="F200" s="7"/>
      <c r="G200" s="7"/>
      <c r="H200" s="7"/>
      <c r="I200" s="7">
        <v>2670.57</v>
      </c>
      <c r="J200" s="7">
        <v>1167.93751</v>
      </c>
      <c r="K200" s="7"/>
      <c r="L200" s="7"/>
      <c r="M200" s="7"/>
      <c r="N200" s="7"/>
      <c r="O200" s="7"/>
      <c r="P200" s="7"/>
      <c r="Q200" s="7"/>
      <c r="R200" s="7"/>
      <c r="S200" s="5" t="s">
        <v>11</v>
      </c>
    </row>
    <row r="201" spans="1:21" s="11" customFormat="1" ht="30" x14ac:dyDescent="0.25">
      <c r="A201" s="40"/>
      <c r="B201" s="35"/>
      <c r="C201" s="34"/>
      <c r="D201" s="35"/>
      <c r="E201" s="7">
        <f t="shared" si="26"/>
        <v>121324.89600000001</v>
      </c>
      <c r="F201" s="7"/>
      <c r="G201" s="7"/>
      <c r="H201" s="7"/>
      <c r="I201" s="7">
        <f>I202+I203</f>
        <v>103012.39600000001</v>
      </c>
      <c r="J201" s="7">
        <f>J202+J203</f>
        <v>18312.5</v>
      </c>
      <c r="K201" s="7"/>
      <c r="L201" s="7"/>
      <c r="M201" s="7"/>
      <c r="N201" s="7"/>
      <c r="O201" s="7"/>
      <c r="P201" s="7"/>
      <c r="Q201" s="7"/>
      <c r="R201" s="7"/>
      <c r="S201" s="5" t="s">
        <v>12</v>
      </c>
    </row>
    <row r="202" spans="1:21" s="11" customFormat="1" ht="20.25" customHeight="1" x14ac:dyDescent="0.25">
      <c r="A202" s="40"/>
      <c r="B202" s="35"/>
      <c r="C202" s="34"/>
      <c r="D202" s="35"/>
      <c r="E202" s="7">
        <f t="shared" si="26"/>
        <v>61324.896000000001</v>
      </c>
      <c r="F202" s="7"/>
      <c r="G202" s="7"/>
      <c r="H202" s="7"/>
      <c r="I202" s="7">
        <v>43012.396000000001</v>
      </c>
      <c r="J202" s="7">
        <v>18312.5</v>
      </c>
      <c r="K202" s="7"/>
      <c r="L202" s="7"/>
      <c r="M202" s="7"/>
      <c r="N202" s="7"/>
      <c r="O202" s="7"/>
      <c r="P202" s="7"/>
      <c r="Q202" s="7"/>
      <c r="R202" s="7"/>
      <c r="S202" s="5" t="s">
        <v>13</v>
      </c>
    </row>
    <row r="203" spans="1:21" s="11" customFormat="1" ht="30" x14ac:dyDescent="0.25">
      <c r="A203" s="40"/>
      <c r="B203" s="35"/>
      <c r="C203" s="34"/>
      <c r="D203" s="35"/>
      <c r="E203" s="7">
        <f t="shared" si="26"/>
        <v>60000</v>
      </c>
      <c r="F203" s="7"/>
      <c r="G203" s="7"/>
      <c r="H203" s="7"/>
      <c r="I203" s="7">
        <v>60000</v>
      </c>
      <c r="J203" s="7"/>
      <c r="K203" s="7"/>
      <c r="L203" s="7"/>
      <c r="M203" s="7"/>
      <c r="N203" s="7"/>
      <c r="O203" s="7"/>
      <c r="P203" s="7"/>
      <c r="Q203" s="7"/>
      <c r="R203" s="7"/>
      <c r="S203" s="5" t="s">
        <v>14</v>
      </c>
    </row>
    <row r="204" spans="1:21" s="11" customFormat="1" ht="51.75" customHeight="1" x14ac:dyDescent="0.25">
      <c r="A204" s="32" t="s">
        <v>68</v>
      </c>
      <c r="B204" s="33" t="s">
        <v>119</v>
      </c>
      <c r="C204" s="34" t="s">
        <v>108</v>
      </c>
      <c r="D204" s="35" t="s">
        <v>56</v>
      </c>
      <c r="E204" s="6">
        <f t="shared" ref="E204:E207" si="28">F204+G204+H204+I204+J204+K204+L204+M204+N204</f>
        <v>283845.58600000001</v>
      </c>
      <c r="F204" s="6"/>
      <c r="G204" s="6"/>
      <c r="H204" s="6"/>
      <c r="I204" s="6">
        <f>I214+I208+I212</f>
        <v>80957.72</v>
      </c>
      <c r="J204" s="6">
        <f>J205+J206</f>
        <v>140050.26</v>
      </c>
      <c r="K204" s="6">
        <f t="shared" ref="K204:L204" si="29">K205+K206</f>
        <v>5646.366</v>
      </c>
      <c r="L204" s="6">
        <f t="shared" si="29"/>
        <v>57191.240000000005</v>
      </c>
      <c r="M204" s="6"/>
      <c r="N204" s="6"/>
      <c r="O204" s="6"/>
      <c r="P204" s="6"/>
      <c r="Q204" s="6"/>
      <c r="R204" s="6"/>
      <c r="S204" s="4" t="s">
        <v>16</v>
      </c>
      <c r="T204" s="42"/>
      <c r="U204" s="43"/>
    </row>
    <row r="205" spans="1:21" s="11" customFormat="1" ht="48" customHeight="1" x14ac:dyDescent="0.25">
      <c r="A205" s="32"/>
      <c r="B205" s="33"/>
      <c r="C205" s="34"/>
      <c r="D205" s="35"/>
      <c r="E205" s="6">
        <f t="shared" si="28"/>
        <v>66199.786000000007</v>
      </c>
      <c r="F205" s="7"/>
      <c r="G205" s="7"/>
      <c r="H205" s="7"/>
      <c r="I205" s="7">
        <f>I209+I213+I215+I217+I223</f>
        <v>957.72</v>
      </c>
      <c r="J205" s="7">
        <f t="shared" ref="J205:L205" si="30">J209+J213+J215+J217+J223</f>
        <v>56050.26</v>
      </c>
      <c r="K205" s="7">
        <f t="shared" si="30"/>
        <v>5646.366</v>
      </c>
      <c r="L205" s="7">
        <f t="shared" si="30"/>
        <v>3545.4399999999996</v>
      </c>
      <c r="M205" s="7"/>
      <c r="N205" s="7"/>
      <c r="O205" s="7"/>
      <c r="P205" s="7"/>
      <c r="Q205" s="7"/>
      <c r="R205" s="7"/>
      <c r="S205" s="5" t="s">
        <v>11</v>
      </c>
      <c r="T205" s="17"/>
      <c r="U205" s="18"/>
    </row>
    <row r="206" spans="1:21" s="11" customFormat="1" ht="58.5" customHeight="1" x14ac:dyDescent="0.25">
      <c r="A206" s="32"/>
      <c r="B206" s="33"/>
      <c r="C206" s="34"/>
      <c r="D206" s="35"/>
      <c r="E206" s="7">
        <f t="shared" si="28"/>
        <v>217645.8</v>
      </c>
      <c r="F206" s="7"/>
      <c r="G206" s="7"/>
      <c r="H206" s="7"/>
      <c r="I206" s="7">
        <f>I207</f>
        <v>80000</v>
      </c>
      <c r="J206" s="7">
        <f>J207</f>
        <v>84000</v>
      </c>
      <c r="K206" s="7"/>
      <c r="L206" s="7">
        <f t="shared" ref="L206" si="31">L207</f>
        <v>53645.8</v>
      </c>
      <c r="M206" s="7"/>
      <c r="N206" s="7"/>
      <c r="O206" s="7"/>
      <c r="P206" s="7"/>
      <c r="Q206" s="7"/>
      <c r="R206" s="7"/>
      <c r="S206" s="5" t="s">
        <v>12</v>
      </c>
    </row>
    <row r="207" spans="1:21" s="11" customFormat="1" ht="60" customHeight="1" x14ac:dyDescent="0.25">
      <c r="A207" s="32"/>
      <c r="B207" s="33"/>
      <c r="C207" s="34"/>
      <c r="D207" s="35"/>
      <c r="E207" s="7">
        <f t="shared" si="28"/>
        <v>217645.8</v>
      </c>
      <c r="F207" s="7"/>
      <c r="G207" s="7"/>
      <c r="H207" s="7"/>
      <c r="I207" s="7">
        <f>I211+I220+I226</f>
        <v>80000</v>
      </c>
      <c r="J207" s="7">
        <f t="shared" ref="J207:L207" si="32">J211+J220+J226</f>
        <v>84000</v>
      </c>
      <c r="K207" s="7"/>
      <c r="L207" s="7">
        <f t="shared" si="32"/>
        <v>53645.8</v>
      </c>
      <c r="M207" s="7"/>
      <c r="N207" s="7"/>
      <c r="O207" s="7"/>
      <c r="P207" s="7"/>
      <c r="Q207" s="7"/>
      <c r="R207" s="7"/>
      <c r="S207" s="5" t="s">
        <v>14</v>
      </c>
    </row>
    <row r="208" spans="1:21" s="11" customFormat="1" ht="25.5" customHeight="1" x14ac:dyDescent="0.25">
      <c r="A208" s="40" t="s">
        <v>69</v>
      </c>
      <c r="B208" s="35" t="s">
        <v>84</v>
      </c>
      <c r="C208" s="34" t="s">
        <v>79</v>
      </c>
      <c r="D208" s="35" t="s">
        <v>56</v>
      </c>
      <c r="E208" s="6">
        <f>SUM(F208:L208)</f>
        <v>215050.26</v>
      </c>
      <c r="F208" s="6"/>
      <c r="G208" s="6"/>
      <c r="H208" s="6"/>
      <c r="I208" s="6">
        <f t="shared" ref="I208:J208" si="33">I209+I210</f>
        <v>80000</v>
      </c>
      <c r="J208" s="6">
        <f t="shared" si="33"/>
        <v>135050.26</v>
      </c>
      <c r="K208" s="6"/>
      <c r="L208" s="6"/>
      <c r="M208" s="6"/>
      <c r="N208" s="6"/>
      <c r="O208" s="6"/>
      <c r="P208" s="6"/>
      <c r="Q208" s="6"/>
      <c r="R208" s="6"/>
      <c r="S208" s="4" t="s">
        <v>16</v>
      </c>
    </row>
    <row r="209" spans="1:19" s="11" customFormat="1" ht="30" customHeight="1" x14ac:dyDescent="0.25">
      <c r="A209" s="40"/>
      <c r="B209" s="35"/>
      <c r="C209" s="34"/>
      <c r="D209" s="35"/>
      <c r="E209" s="7">
        <f>SUM(F209:N209)</f>
        <v>51050.26</v>
      </c>
      <c r="F209" s="7"/>
      <c r="G209" s="7"/>
      <c r="H209" s="7"/>
      <c r="I209" s="7"/>
      <c r="J209" s="7">
        <v>51050.26</v>
      </c>
      <c r="K209" s="7"/>
      <c r="L209" s="7"/>
      <c r="M209" s="7"/>
      <c r="N209" s="7"/>
      <c r="O209" s="7"/>
      <c r="P209" s="7"/>
      <c r="Q209" s="7"/>
      <c r="R209" s="7"/>
      <c r="S209" s="5" t="s">
        <v>11</v>
      </c>
    </row>
    <row r="210" spans="1:19" s="11" customFormat="1" ht="33" customHeight="1" x14ac:dyDescent="0.25">
      <c r="A210" s="40"/>
      <c r="B210" s="35"/>
      <c r="C210" s="34"/>
      <c r="D210" s="35"/>
      <c r="E210" s="7">
        <f>SUM(F210:N210)</f>
        <v>164000</v>
      </c>
      <c r="F210" s="7"/>
      <c r="G210" s="7"/>
      <c r="H210" s="7"/>
      <c r="I210" s="7">
        <f>I211</f>
        <v>80000</v>
      </c>
      <c r="J210" s="7">
        <f>J211</f>
        <v>84000</v>
      </c>
      <c r="K210" s="7"/>
      <c r="L210" s="7"/>
      <c r="M210" s="7"/>
      <c r="N210" s="7"/>
      <c r="O210" s="7"/>
      <c r="P210" s="7"/>
      <c r="Q210" s="7"/>
      <c r="R210" s="7"/>
      <c r="S210" s="5" t="s">
        <v>12</v>
      </c>
    </row>
    <row r="211" spans="1:19" s="11" customFormat="1" ht="33" customHeight="1" x14ac:dyDescent="0.25">
      <c r="A211" s="40"/>
      <c r="B211" s="35"/>
      <c r="C211" s="34"/>
      <c r="D211" s="35"/>
      <c r="E211" s="7">
        <f>SUM(F211:N211)</f>
        <v>164000</v>
      </c>
      <c r="F211" s="7"/>
      <c r="G211" s="7"/>
      <c r="H211" s="7"/>
      <c r="I211" s="7">
        <v>80000</v>
      </c>
      <c r="J211" s="7">
        <v>84000</v>
      </c>
      <c r="K211" s="7"/>
      <c r="L211" s="7"/>
      <c r="M211" s="7"/>
      <c r="N211" s="7"/>
      <c r="O211" s="7"/>
      <c r="P211" s="7"/>
      <c r="Q211" s="7"/>
      <c r="R211" s="7"/>
      <c r="S211" s="5" t="s">
        <v>14</v>
      </c>
    </row>
    <row r="212" spans="1:19" s="11" customFormat="1" ht="63" customHeight="1" x14ac:dyDescent="0.25">
      <c r="A212" s="40" t="s">
        <v>82</v>
      </c>
      <c r="B212" s="35" t="s">
        <v>80</v>
      </c>
      <c r="C212" s="34">
        <v>2021</v>
      </c>
      <c r="D212" s="35" t="s">
        <v>56</v>
      </c>
      <c r="E212" s="6">
        <f>SUM(F212:L212)</f>
        <v>395.70600000000002</v>
      </c>
      <c r="F212" s="6"/>
      <c r="G212" s="6"/>
      <c r="H212" s="6"/>
      <c r="I212" s="6">
        <f>I213</f>
        <v>395.70600000000002</v>
      </c>
      <c r="J212" s="6"/>
      <c r="K212" s="6"/>
      <c r="L212" s="6"/>
      <c r="M212" s="6"/>
      <c r="N212" s="6"/>
      <c r="O212" s="6"/>
      <c r="P212" s="6"/>
      <c r="Q212" s="6"/>
      <c r="R212" s="6"/>
      <c r="S212" s="4" t="s">
        <v>16</v>
      </c>
    </row>
    <row r="213" spans="1:19" s="11" customFormat="1" ht="97.5" customHeight="1" x14ac:dyDescent="0.25">
      <c r="A213" s="40"/>
      <c r="B213" s="35"/>
      <c r="C213" s="34"/>
      <c r="D213" s="35"/>
      <c r="E213" s="7">
        <f>SUM(F213:N213)</f>
        <v>395.70600000000002</v>
      </c>
      <c r="F213" s="7"/>
      <c r="G213" s="7"/>
      <c r="H213" s="7"/>
      <c r="I213" s="7">
        <v>395.70600000000002</v>
      </c>
      <c r="J213" s="7"/>
      <c r="K213" s="7"/>
      <c r="L213" s="7"/>
      <c r="M213" s="7"/>
      <c r="N213" s="7"/>
      <c r="O213" s="7"/>
      <c r="P213" s="7"/>
      <c r="Q213" s="7"/>
      <c r="R213" s="7"/>
      <c r="S213" s="5" t="s">
        <v>11</v>
      </c>
    </row>
    <row r="214" spans="1:19" s="11" customFormat="1" ht="96.75" customHeight="1" x14ac:dyDescent="0.25">
      <c r="A214" s="40" t="s">
        <v>83</v>
      </c>
      <c r="B214" s="35" t="s">
        <v>81</v>
      </c>
      <c r="C214" s="34">
        <v>2021</v>
      </c>
      <c r="D214" s="35" t="s">
        <v>56</v>
      </c>
      <c r="E214" s="6">
        <f>SUM(F214:L214)</f>
        <v>562.01400000000001</v>
      </c>
      <c r="F214" s="6"/>
      <c r="G214" s="6"/>
      <c r="H214" s="6"/>
      <c r="I214" s="6">
        <f>I215</f>
        <v>562.01400000000001</v>
      </c>
      <c r="J214" s="6"/>
      <c r="K214" s="6"/>
      <c r="L214" s="6"/>
      <c r="M214" s="6"/>
      <c r="N214" s="6"/>
      <c r="O214" s="6"/>
      <c r="P214" s="6"/>
      <c r="Q214" s="6"/>
      <c r="R214" s="6"/>
      <c r="S214" s="4" t="s">
        <v>16</v>
      </c>
    </row>
    <row r="215" spans="1:19" s="11" customFormat="1" ht="60" customHeight="1" x14ac:dyDescent="0.25">
      <c r="A215" s="40"/>
      <c r="B215" s="35"/>
      <c r="C215" s="34"/>
      <c r="D215" s="35"/>
      <c r="E215" s="7">
        <f>SUM(F215:N215)</f>
        <v>562.01400000000001</v>
      </c>
      <c r="F215" s="7"/>
      <c r="G215" s="7"/>
      <c r="H215" s="7"/>
      <c r="I215" s="7">
        <v>562.01400000000001</v>
      </c>
      <c r="J215" s="7"/>
      <c r="K215" s="7"/>
      <c r="L215" s="7"/>
      <c r="M215" s="7"/>
      <c r="N215" s="7"/>
      <c r="O215" s="7"/>
      <c r="P215" s="7"/>
      <c r="Q215" s="7"/>
      <c r="R215" s="7"/>
      <c r="S215" s="5" t="s">
        <v>11</v>
      </c>
    </row>
    <row r="216" spans="1:19" s="11" customFormat="1" ht="21.75" customHeight="1" x14ac:dyDescent="0.25">
      <c r="A216" s="40" t="s">
        <v>113</v>
      </c>
      <c r="B216" s="35" t="s">
        <v>100</v>
      </c>
      <c r="C216" s="34" t="s">
        <v>105</v>
      </c>
      <c r="D216" s="35" t="s">
        <v>56</v>
      </c>
      <c r="E216" s="6">
        <f t="shared" ref="E216:E245" si="34">F216+G216+H216+I216+J216+K216+L216+M216+N216</f>
        <v>12253.523999999999</v>
      </c>
      <c r="F216" s="6"/>
      <c r="G216" s="6"/>
      <c r="H216" s="6"/>
      <c r="I216" s="6"/>
      <c r="J216" s="6">
        <f>J217+J218</f>
        <v>5000</v>
      </c>
      <c r="K216" s="6">
        <f t="shared" ref="K216:L216" si="35">K217+K218</f>
        <v>5646.366</v>
      </c>
      <c r="L216" s="6">
        <f t="shared" si="35"/>
        <v>1607.1579999999999</v>
      </c>
      <c r="M216" s="6"/>
      <c r="N216" s="6"/>
      <c r="O216" s="6"/>
      <c r="P216" s="6"/>
      <c r="Q216" s="6"/>
      <c r="R216" s="6"/>
      <c r="S216" s="4" t="s">
        <v>16</v>
      </c>
    </row>
    <row r="217" spans="1:19" s="11" customFormat="1" ht="19.5" customHeight="1" x14ac:dyDescent="0.25">
      <c r="A217" s="40"/>
      <c r="B217" s="35"/>
      <c r="C217" s="34"/>
      <c r="D217" s="35"/>
      <c r="E217" s="7">
        <f t="shared" si="34"/>
        <v>12253.523999999999</v>
      </c>
      <c r="F217" s="7"/>
      <c r="G217" s="7"/>
      <c r="H217" s="7"/>
      <c r="I217" s="7"/>
      <c r="J217" s="7">
        <v>5000</v>
      </c>
      <c r="K217" s="7">
        <v>5646.366</v>
      </c>
      <c r="L217" s="7">
        <v>1607.1579999999999</v>
      </c>
      <c r="M217" s="7"/>
      <c r="N217" s="7"/>
      <c r="O217" s="7"/>
      <c r="P217" s="7"/>
      <c r="Q217" s="7"/>
      <c r="R217" s="7"/>
      <c r="S217" s="5" t="s">
        <v>11</v>
      </c>
    </row>
    <row r="218" spans="1:19" s="11" customFormat="1" ht="21" customHeight="1" x14ac:dyDescent="0.25">
      <c r="A218" s="40"/>
      <c r="B218" s="35"/>
      <c r="C218" s="34"/>
      <c r="D218" s="35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5" t="s">
        <v>12</v>
      </c>
    </row>
    <row r="219" spans="1:19" s="11" customFormat="1" ht="21" customHeight="1" x14ac:dyDescent="0.25">
      <c r="A219" s="40"/>
      <c r="B219" s="35"/>
      <c r="C219" s="34"/>
      <c r="D219" s="35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5" t="s">
        <v>13</v>
      </c>
    </row>
    <row r="220" spans="1:19" s="11" customFormat="1" ht="21.75" customHeight="1" x14ac:dyDescent="0.25">
      <c r="A220" s="40"/>
      <c r="B220" s="35"/>
      <c r="C220" s="34"/>
      <c r="D220" s="35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5" t="s">
        <v>14</v>
      </c>
    </row>
    <row r="221" spans="1:19" s="11" customFormat="1" ht="26.25" customHeight="1" x14ac:dyDescent="0.25">
      <c r="A221" s="40"/>
      <c r="B221" s="35"/>
      <c r="C221" s="34"/>
      <c r="D221" s="35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5" t="s">
        <v>15</v>
      </c>
    </row>
    <row r="222" spans="1:19" s="11" customFormat="1" ht="53.25" customHeight="1" x14ac:dyDescent="0.25">
      <c r="A222" s="40" t="s">
        <v>114</v>
      </c>
      <c r="B222" s="35" t="s">
        <v>127</v>
      </c>
      <c r="C222" s="34">
        <v>2024</v>
      </c>
      <c r="D222" s="35" t="s">
        <v>104</v>
      </c>
      <c r="E222" s="6">
        <f t="shared" si="34"/>
        <v>55584.082000000002</v>
      </c>
      <c r="F222" s="6"/>
      <c r="G222" s="6"/>
      <c r="H222" s="6"/>
      <c r="I222" s="6"/>
      <c r="J222" s="6"/>
      <c r="K222" s="6"/>
      <c r="L222" s="6">
        <f>L223+L224</f>
        <v>55584.082000000002</v>
      </c>
      <c r="M222" s="6"/>
      <c r="N222" s="6"/>
      <c r="O222" s="6"/>
      <c r="P222" s="6"/>
      <c r="Q222" s="6"/>
      <c r="R222" s="6"/>
      <c r="S222" s="4" t="s">
        <v>16</v>
      </c>
    </row>
    <row r="223" spans="1:19" s="11" customFormat="1" ht="46.5" customHeight="1" x14ac:dyDescent="0.25">
      <c r="A223" s="40"/>
      <c r="B223" s="35"/>
      <c r="C223" s="34"/>
      <c r="D223" s="35"/>
      <c r="E223" s="7">
        <f t="shared" si="34"/>
        <v>1938.2819999999999</v>
      </c>
      <c r="F223" s="7"/>
      <c r="G223" s="7"/>
      <c r="H223" s="7"/>
      <c r="I223" s="7"/>
      <c r="J223" s="7"/>
      <c r="K223" s="7"/>
      <c r="L223" s="7">
        <v>1938.2819999999999</v>
      </c>
      <c r="M223" s="7"/>
      <c r="N223" s="7"/>
      <c r="O223" s="7"/>
      <c r="P223" s="7"/>
      <c r="Q223" s="7"/>
      <c r="R223" s="7"/>
      <c r="S223" s="5" t="s">
        <v>11</v>
      </c>
    </row>
    <row r="224" spans="1:19" s="11" customFormat="1" ht="46.5" customHeight="1" x14ac:dyDescent="0.25">
      <c r="A224" s="40"/>
      <c r="B224" s="35"/>
      <c r="C224" s="34"/>
      <c r="D224" s="35"/>
      <c r="E224" s="7">
        <f t="shared" si="34"/>
        <v>53645.8</v>
      </c>
      <c r="F224" s="7"/>
      <c r="G224" s="7"/>
      <c r="H224" s="7"/>
      <c r="I224" s="7"/>
      <c r="J224" s="7"/>
      <c r="K224" s="7"/>
      <c r="L224" s="7">
        <f>L225+L226</f>
        <v>53645.8</v>
      </c>
      <c r="M224" s="7"/>
      <c r="N224" s="7"/>
      <c r="O224" s="7"/>
      <c r="P224" s="7"/>
      <c r="Q224" s="7"/>
      <c r="R224" s="7"/>
      <c r="S224" s="5" t="s">
        <v>12</v>
      </c>
    </row>
    <row r="225" spans="1:19" s="11" customFormat="1" ht="46.5" customHeight="1" x14ac:dyDescent="0.25">
      <c r="A225" s="40"/>
      <c r="B225" s="35"/>
      <c r="C225" s="34"/>
      <c r="D225" s="35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5" t="s">
        <v>13</v>
      </c>
    </row>
    <row r="226" spans="1:19" s="11" customFormat="1" ht="46.5" customHeight="1" x14ac:dyDescent="0.25">
      <c r="A226" s="40"/>
      <c r="B226" s="35"/>
      <c r="C226" s="34"/>
      <c r="D226" s="35"/>
      <c r="E226" s="7">
        <f t="shared" si="34"/>
        <v>53645.8</v>
      </c>
      <c r="F226" s="7"/>
      <c r="G226" s="7"/>
      <c r="H226" s="7"/>
      <c r="I226" s="7"/>
      <c r="J226" s="7"/>
      <c r="K226" s="7"/>
      <c r="L226" s="7">
        <v>53645.8</v>
      </c>
      <c r="M226" s="7"/>
      <c r="N226" s="7"/>
      <c r="O226" s="7"/>
      <c r="P226" s="7"/>
      <c r="Q226" s="7"/>
      <c r="R226" s="7"/>
      <c r="S226" s="5" t="s">
        <v>14</v>
      </c>
    </row>
    <row r="227" spans="1:19" s="11" customFormat="1" ht="72.75" customHeight="1" x14ac:dyDescent="0.25">
      <c r="A227" s="32" t="s">
        <v>116</v>
      </c>
      <c r="B227" s="33" t="s">
        <v>118</v>
      </c>
      <c r="C227" s="34">
        <v>2022</v>
      </c>
      <c r="D227" s="35" t="s">
        <v>104</v>
      </c>
      <c r="E227" s="6">
        <f t="shared" si="34"/>
        <v>120</v>
      </c>
      <c r="F227" s="6"/>
      <c r="G227" s="6"/>
      <c r="H227" s="6"/>
      <c r="I227" s="6"/>
      <c r="J227" s="6">
        <f>J228</f>
        <v>120</v>
      </c>
      <c r="K227" s="6"/>
      <c r="L227" s="6"/>
      <c r="M227" s="6"/>
      <c r="N227" s="6"/>
      <c r="O227" s="6"/>
      <c r="P227" s="6"/>
      <c r="Q227" s="6"/>
      <c r="R227" s="6"/>
      <c r="S227" s="4" t="s">
        <v>16</v>
      </c>
    </row>
    <row r="228" spans="1:19" s="11" customFormat="1" ht="71.25" customHeight="1" x14ac:dyDescent="0.25">
      <c r="A228" s="32"/>
      <c r="B228" s="33"/>
      <c r="C228" s="34"/>
      <c r="D228" s="35"/>
      <c r="E228" s="7">
        <f t="shared" si="34"/>
        <v>120</v>
      </c>
      <c r="F228" s="7"/>
      <c r="G228" s="7"/>
      <c r="H228" s="7"/>
      <c r="I228" s="7"/>
      <c r="J228" s="7">
        <f>J230</f>
        <v>120</v>
      </c>
      <c r="K228" s="7"/>
      <c r="L228" s="7"/>
      <c r="M228" s="7"/>
      <c r="N228" s="7"/>
      <c r="O228" s="7"/>
      <c r="P228" s="7"/>
      <c r="Q228" s="7"/>
      <c r="R228" s="7"/>
      <c r="S228" s="5" t="s">
        <v>11</v>
      </c>
    </row>
    <row r="229" spans="1:19" s="11" customFormat="1" ht="63" customHeight="1" x14ac:dyDescent="0.25">
      <c r="A229" s="40" t="s">
        <v>117</v>
      </c>
      <c r="B229" s="35" t="s">
        <v>101</v>
      </c>
      <c r="C229" s="34">
        <v>2022</v>
      </c>
      <c r="D229" s="35" t="s">
        <v>104</v>
      </c>
      <c r="E229" s="6">
        <f t="shared" si="34"/>
        <v>120</v>
      </c>
      <c r="F229" s="6"/>
      <c r="G229" s="6"/>
      <c r="H229" s="6"/>
      <c r="I229" s="6"/>
      <c r="J229" s="6">
        <f>J230</f>
        <v>120</v>
      </c>
      <c r="K229" s="6"/>
      <c r="L229" s="6"/>
      <c r="M229" s="6"/>
      <c r="N229" s="6"/>
      <c r="O229" s="6"/>
      <c r="P229" s="6"/>
      <c r="Q229" s="6"/>
      <c r="R229" s="6"/>
      <c r="S229" s="4" t="s">
        <v>16</v>
      </c>
    </row>
    <row r="230" spans="1:19" s="11" customFormat="1" ht="57.75" customHeight="1" x14ac:dyDescent="0.25">
      <c r="A230" s="40"/>
      <c r="B230" s="35"/>
      <c r="C230" s="34"/>
      <c r="D230" s="35"/>
      <c r="E230" s="7">
        <f t="shared" si="34"/>
        <v>120</v>
      </c>
      <c r="F230" s="7"/>
      <c r="G230" s="7"/>
      <c r="H230" s="7"/>
      <c r="I230" s="7"/>
      <c r="J230" s="7">
        <v>120</v>
      </c>
      <c r="K230" s="7"/>
      <c r="L230" s="7"/>
      <c r="M230" s="7"/>
      <c r="N230" s="7"/>
      <c r="O230" s="7"/>
      <c r="P230" s="7"/>
      <c r="Q230" s="7"/>
      <c r="R230" s="7"/>
      <c r="S230" s="5" t="s">
        <v>11</v>
      </c>
    </row>
    <row r="231" spans="1:19" s="11" customFormat="1" ht="29.25" customHeight="1" x14ac:dyDescent="0.25">
      <c r="A231" s="32" t="s">
        <v>109</v>
      </c>
      <c r="B231" s="33" t="s">
        <v>128</v>
      </c>
      <c r="C231" s="34" t="s">
        <v>110</v>
      </c>
      <c r="D231" s="35" t="s">
        <v>104</v>
      </c>
      <c r="E231" s="6">
        <f t="shared" si="34"/>
        <v>371105.39899999998</v>
      </c>
      <c r="F231" s="6"/>
      <c r="G231" s="6"/>
      <c r="H231" s="6"/>
      <c r="I231" s="6"/>
      <c r="J231" s="6"/>
      <c r="K231" s="6">
        <f t="shared" ref="K231:L231" si="36">K232+K233</f>
        <v>12433.252</v>
      </c>
      <c r="L231" s="6">
        <f t="shared" si="36"/>
        <v>358672.147</v>
      </c>
      <c r="M231" s="6"/>
      <c r="N231" s="6"/>
      <c r="O231" s="6"/>
      <c r="P231" s="6"/>
      <c r="Q231" s="6"/>
      <c r="R231" s="6"/>
      <c r="S231" s="4" t="s">
        <v>16</v>
      </c>
    </row>
    <row r="232" spans="1:19" s="11" customFormat="1" ht="28.5" customHeight="1" x14ac:dyDescent="0.25">
      <c r="A232" s="32"/>
      <c r="B232" s="33"/>
      <c r="C232" s="34"/>
      <c r="D232" s="35"/>
      <c r="E232" s="7">
        <f t="shared" si="34"/>
        <v>11070.171999999999</v>
      </c>
      <c r="F232" s="7"/>
      <c r="G232" s="7"/>
      <c r="H232" s="7"/>
      <c r="I232" s="7"/>
      <c r="J232" s="7"/>
      <c r="K232" s="7">
        <f>K237</f>
        <v>226.01499999999999</v>
      </c>
      <c r="L232" s="7">
        <f>L237+L252</f>
        <v>10844.156999999999</v>
      </c>
      <c r="M232" s="7"/>
      <c r="N232" s="7"/>
      <c r="O232" s="7"/>
      <c r="P232" s="7"/>
      <c r="Q232" s="7"/>
      <c r="R232" s="7"/>
      <c r="S232" s="5" t="s">
        <v>11</v>
      </c>
    </row>
    <row r="233" spans="1:19" s="11" customFormat="1" ht="35.25" customHeight="1" x14ac:dyDescent="0.25">
      <c r="A233" s="32"/>
      <c r="B233" s="33"/>
      <c r="C233" s="34"/>
      <c r="D233" s="35"/>
      <c r="E233" s="7">
        <f t="shared" si="34"/>
        <v>360035.22700000001</v>
      </c>
      <c r="F233" s="7"/>
      <c r="G233" s="7"/>
      <c r="H233" s="7"/>
      <c r="I233" s="7"/>
      <c r="J233" s="7"/>
      <c r="K233" s="7">
        <f>K234+K235</f>
        <v>12207.237000000001</v>
      </c>
      <c r="L233" s="7">
        <f>L234+L235</f>
        <v>347827.99</v>
      </c>
      <c r="M233" s="7"/>
      <c r="N233" s="7"/>
      <c r="O233" s="7"/>
      <c r="P233" s="7"/>
      <c r="Q233" s="7"/>
      <c r="R233" s="7"/>
      <c r="S233" s="5" t="s">
        <v>12</v>
      </c>
    </row>
    <row r="234" spans="1:19" s="11" customFormat="1" ht="22.5" customHeight="1" x14ac:dyDescent="0.25">
      <c r="A234" s="32"/>
      <c r="B234" s="33"/>
      <c r="C234" s="34"/>
      <c r="D234" s="35"/>
      <c r="E234" s="7">
        <f t="shared" si="34"/>
        <v>244.14500000000001</v>
      </c>
      <c r="F234" s="7"/>
      <c r="G234" s="7"/>
      <c r="H234" s="7"/>
      <c r="I234" s="7"/>
      <c r="J234" s="7"/>
      <c r="K234" s="7">
        <f>K239+K254</f>
        <v>244.14500000000001</v>
      </c>
      <c r="L234" s="7"/>
      <c r="M234" s="7"/>
      <c r="N234" s="7"/>
      <c r="O234" s="7"/>
      <c r="P234" s="7"/>
      <c r="Q234" s="7"/>
      <c r="R234" s="7"/>
      <c r="S234" s="5" t="s">
        <v>13</v>
      </c>
    </row>
    <row r="235" spans="1:19" s="11" customFormat="1" ht="30" customHeight="1" x14ac:dyDescent="0.25">
      <c r="A235" s="32"/>
      <c r="B235" s="33"/>
      <c r="C235" s="34"/>
      <c r="D235" s="35"/>
      <c r="E235" s="7">
        <f t="shared" si="34"/>
        <v>359791.08199999999</v>
      </c>
      <c r="F235" s="7"/>
      <c r="G235" s="7"/>
      <c r="H235" s="7"/>
      <c r="I235" s="7"/>
      <c r="J235" s="7"/>
      <c r="K235" s="7">
        <f>K240+K255</f>
        <v>11963.092000000001</v>
      </c>
      <c r="L235" s="7">
        <f>L240+L255</f>
        <v>347827.99</v>
      </c>
      <c r="M235" s="7"/>
      <c r="N235" s="7"/>
      <c r="O235" s="7"/>
      <c r="P235" s="7"/>
      <c r="Q235" s="7"/>
      <c r="R235" s="7"/>
      <c r="S235" s="5" t="s">
        <v>14</v>
      </c>
    </row>
    <row r="236" spans="1:19" s="11" customFormat="1" ht="26.25" customHeight="1" x14ac:dyDescent="0.25">
      <c r="A236" s="32"/>
      <c r="B236" s="33" t="s">
        <v>123</v>
      </c>
      <c r="C236" s="34" t="s">
        <v>110</v>
      </c>
      <c r="D236" s="35" t="s">
        <v>104</v>
      </c>
      <c r="E236" s="6">
        <f t="shared" si="34"/>
        <v>61105.397999999994</v>
      </c>
      <c r="F236" s="6"/>
      <c r="G236" s="6"/>
      <c r="H236" s="6"/>
      <c r="I236" s="6"/>
      <c r="J236" s="6"/>
      <c r="K236" s="6">
        <f t="shared" ref="K236:L236" si="37">K237+K238</f>
        <v>12433.252</v>
      </c>
      <c r="L236" s="6">
        <f t="shared" si="37"/>
        <v>48672.145999999993</v>
      </c>
      <c r="M236" s="6"/>
      <c r="N236" s="6"/>
      <c r="O236" s="6"/>
      <c r="P236" s="6"/>
      <c r="Q236" s="6"/>
      <c r="R236" s="6"/>
      <c r="S236" s="4" t="s">
        <v>16</v>
      </c>
    </row>
    <row r="237" spans="1:19" s="11" customFormat="1" ht="21.75" customHeight="1" x14ac:dyDescent="0.25">
      <c r="A237" s="32"/>
      <c r="B237" s="33"/>
      <c r="C237" s="34"/>
      <c r="D237" s="35"/>
      <c r="E237" s="7">
        <f t="shared" si="34"/>
        <v>7192.62</v>
      </c>
      <c r="F237" s="7"/>
      <c r="G237" s="7"/>
      <c r="H237" s="7"/>
      <c r="I237" s="7"/>
      <c r="J237" s="7"/>
      <c r="K237" s="7">
        <f>K242+K247</f>
        <v>226.01499999999999</v>
      </c>
      <c r="L237" s="7">
        <f>L242+L247</f>
        <v>6966.6049999999996</v>
      </c>
      <c r="M237" s="7"/>
      <c r="N237" s="7"/>
      <c r="O237" s="7"/>
      <c r="P237" s="7"/>
      <c r="Q237" s="7"/>
      <c r="R237" s="7"/>
      <c r="S237" s="5" t="s">
        <v>11</v>
      </c>
    </row>
    <row r="238" spans="1:19" s="11" customFormat="1" ht="26.25" customHeight="1" x14ac:dyDescent="0.25">
      <c r="A238" s="32"/>
      <c r="B238" s="33"/>
      <c r="C238" s="34"/>
      <c r="D238" s="35"/>
      <c r="E238" s="7">
        <f t="shared" si="34"/>
        <v>53912.777999999998</v>
      </c>
      <c r="F238" s="7"/>
      <c r="G238" s="7"/>
      <c r="H238" s="7"/>
      <c r="I238" s="7"/>
      <c r="J238" s="7"/>
      <c r="K238" s="7">
        <f>K239+K240</f>
        <v>12207.237000000001</v>
      </c>
      <c r="L238" s="7">
        <f>L239+L240</f>
        <v>41705.540999999997</v>
      </c>
      <c r="M238" s="7"/>
      <c r="N238" s="7"/>
      <c r="O238" s="7"/>
      <c r="P238" s="7"/>
      <c r="Q238" s="7"/>
      <c r="R238" s="7"/>
      <c r="S238" s="5" t="s">
        <v>12</v>
      </c>
    </row>
    <row r="239" spans="1:19" s="11" customFormat="1" ht="20.25" customHeight="1" x14ac:dyDescent="0.25">
      <c r="A239" s="32"/>
      <c r="B239" s="33"/>
      <c r="C239" s="34"/>
      <c r="D239" s="35"/>
      <c r="E239" s="7">
        <f t="shared" si="34"/>
        <v>244.14500000000001</v>
      </c>
      <c r="F239" s="7"/>
      <c r="G239" s="7"/>
      <c r="H239" s="7"/>
      <c r="I239" s="7"/>
      <c r="J239" s="7"/>
      <c r="K239" s="7">
        <f>K244+K249</f>
        <v>244.14500000000001</v>
      </c>
      <c r="L239" s="7"/>
      <c r="M239" s="7"/>
      <c r="N239" s="7"/>
      <c r="O239" s="7"/>
      <c r="P239" s="7"/>
      <c r="Q239" s="7"/>
      <c r="R239" s="7"/>
      <c r="S239" s="5" t="s">
        <v>13</v>
      </c>
    </row>
    <row r="240" spans="1:19" s="11" customFormat="1" ht="26.25" customHeight="1" x14ac:dyDescent="0.25">
      <c r="A240" s="32"/>
      <c r="B240" s="33"/>
      <c r="C240" s="34"/>
      <c r="D240" s="35"/>
      <c r="E240" s="7">
        <f t="shared" si="34"/>
        <v>53668.633000000002</v>
      </c>
      <c r="F240" s="7"/>
      <c r="G240" s="7"/>
      <c r="H240" s="7"/>
      <c r="I240" s="7"/>
      <c r="J240" s="7"/>
      <c r="K240" s="7">
        <f>K245+K250</f>
        <v>11963.092000000001</v>
      </c>
      <c r="L240" s="7">
        <f>L245+L250</f>
        <v>41705.540999999997</v>
      </c>
      <c r="M240" s="7"/>
      <c r="N240" s="7"/>
      <c r="O240" s="7"/>
      <c r="P240" s="7"/>
      <c r="Q240" s="7"/>
      <c r="R240" s="7"/>
      <c r="S240" s="5" t="s">
        <v>14</v>
      </c>
    </row>
    <row r="241" spans="1:19" s="11" customFormat="1" ht="23.25" customHeight="1" x14ac:dyDescent="0.25">
      <c r="A241" s="40" t="s">
        <v>120</v>
      </c>
      <c r="B241" s="35" t="s">
        <v>41</v>
      </c>
      <c r="C241" s="34">
        <v>2023</v>
      </c>
      <c r="D241" s="35" t="s">
        <v>104</v>
      </c>
      <c r="E241" s="3">
        <f t="shared" si="34"/>
        <v>12433.252</v>
      </c>
      <c r="F241" s="3"/>
      <c r="G241" s="3"/>
      <c r="H241" s="3"/>
      <c r="I241" s="3"/>
      <c r="J241" s="3"/>
      <c r="K241" s="3">
        <f>K242+K244+K245</f>
        <v>12433.252</v>
      </c>
      <c r="L241" s="3"/>
      <c r="M241" s="3"/>
      <c r="N241" s="3"/>
      <c r="O241" s="3"/>
      <c r="P241" s="3"/>
      <c r="Q241" s="3"/>
      <c r="R241" s="3"/>
      <c r="S241" s="4" t="s">
        <v>16</v>
      </c>
    </row>
    <row r="242" spans="1:19" s="11" customFormat="1" ht="20.25" customHeight="1" x14ac:dyDescent="0.25">
      <c r="A242" s="40"/>
      <c r="B242" s="35"/>
      <c r="C242" s="34"/>
      <c r="D242" s="35"/>
      <c r="E242" s="2">
        <f t="shared" si="34"/>
        <v>226.01499999999999</v>
      </c>
      <c r="F242" s="2"/>
      <c r="G242" s="2"/>
      <c r="H242" s="2"/>
      <c r="I242" s="2"/>
      <c r="J242" s="2"/>
      <c r="K242" s="2">
        <v>226.01499999999999</v>
      </c>
      <c r="L242" s="2"/>
      <c r="M242" s="2"/>
      <c r="N242" s="2"/>
      <c r="O242" s="2"/>
      <c r="P242" s="2"/>
      <c r="Q242" s="2"/>
      <c r="R242" s="2"/>
      <c r="S242" s="5" t="s">
        <v>11</v>
      </c>
    </row>
    <row r="243" spans="1:19" s="11" customFormat="1" ht="26.25" customHeight="1" x14ac:dyDescent="0.25">
      <c r="A243" s="40"/>
      <c r="B243" s="35"/>
      <c r="C243" s="34"/>
      <c r="D243" s="35"/>
      <c r="E243" s="2">
        <f t="shared" si="34"/>
        <v>12207.237000000001</v>
      </c>
      <c r="F243" s="2"/>
      <c r="G243" s="2"/>
      <c r="H243" s="2"/>
      <c r="I243" s="2"/>
      <c r="J243" s="2"/>
      <c r="K243" s="2">
        <f>K244+K245</f>
        <v>12207.237000000001</v>
      </c>
      <c r="L243" s="2"/>
      <c r="M243" s="2"/>
      <c r="N243" s="2"/>
      <c r="O243" s="2"/>
      <c r="P243" s="2"/>
      <c r="Q243" s="2"/>
      <c r="R243" s="2"/>
      <c r="S243" s="5" t="s">
        <v>12</v>
      </c>
    </row>
    <row r="244" spans="1:19" s="11" customFormat="1" ht="19.5" customHeight="1" x14ac:dyDescent="0.25">
      <c r="A244" s="40"/>
      <c r="B244" s="35"/>
      <c r="C244" s="34"/>
      <c r="D244" s="35"/>
      <c r="E244" s="2">
        <f t="shared" si="34"/>
        <v>244.14500000000001</v>
      </c>
      <c r="F244" s="2"/>
      <c r="G244" s="2"/>
      <c r="H244" s="2"/>
      <c r="I244" s="2"/>
      <c r="J244" s="2"/>
      <c r="K244" s="2">
        <v>244.14500000000001</v>
      </c>
      <c r="L244" s="2"/>
      <c r="M244" s="2"/>
      <c r="N244" s="2"/>
      <c r="O244" s="2"/>
      <c r="P244" s="2"/>
      <c r="Q244" s="2"/>
      <c r="R244" s="2"/>
      <c r="S244" s="5" t="s">
        <v>13</v>
      </c>
    </row>
    <row r="245" spans="1:19" s="11" customFormat="1" ht="26.25" customHeight="1" x14ac:dyDescent="0.25">
      <c r="A245" s="40"/>
      <c r="B245" s="35"/>
      <c r="C245" s="34"/>
      <c r="D245" s="35"/>
      <c r="E245" s="2">
        <f t="shared" si="34"/>
        <v>11963.092000000001</v>
      </c>
      <c r="F245" s="2"/>
      <c r="G245" s="2"/>
      <c r="H245" s="2"/>
      <c r="I245" s="2"/>
      <c r="J245" s="2"/>
      <c r="K245" s="2">
        <v>11963.092000000001</v>
      </c>
      <c r="L245" s="2"/>
      <c r="M245" s="2"/>
      <c r="N245" s="2"/>
      <c r="O245" s="2"/>
      <c r="P245" s="2"/>
      <c r="Q245" s="2"/>
      <c r="R245" s="2"/>
      <c r="S245" s="5" t="s">
        <v>14</v>
      </c>
    </row>
    <row r="246" spans="1:19" s="11" customFormat="1" ht="28.5" customHeight="1" x14ac:dyDescent="0.25">
      <c r="A246" s="40" t="s">
        <v>111</v>
      </c>
      <c r="B246" s="35" t="s">
        <v>43</v>
      </c>
      <c r="C246" s="34">
        <v>2024</v>
      </c>
      <c r="D246" s="35" t="s">
        <v>104</v>
      </c>
      <c r="E246" s="3">
        <f>F246+G246+H246+I246+J246+K246+L246</f>
        <v>48672.145999999993</v>
      </c>
      <c r="F246" s="3"/>
      <c r="G246" s="3"/>
      <c r="H246" s="3"/>
      <c r="I246" s="3"/>
      <c r="J246" s="3"/>
      <c r="K246" s="3"/>
      <c r="L246" s="3">
        <f>L247+L248</f>
        <v>48672.145999999993</v>
      </c>
      <c r="M246" s="3"/>
      <c r="N246" s="3"/>
      <c r="O246" s="3"/>
      <c r="P246" s="3"/>
      <c r="Q246" s="3"/>
      <c r="R246" s="3"/>
      <c r="S246" s="4" t="s">
        <v>16</v>
      </c>
    </row>
    <row r="247" spans="1:19" s="11" customFormat="1" ht="19.5" customHeight="1" x14ac:dyDescent="0.25">
      <c r="A247" s="40"/>
      <c r="B247" s="35"/>
      <c r="C247" s="34"/>
      <c r="D247" s="35"/>
      <c r="E247" s="2">
        <f t="shared" ref="E247:E250" si="38">F247+G247+H247+I247+J247+K247+L247</f>
        <v>6966.6049999999996</v>
      </c>
      <c r="F247" s="2"/>
      <c r="G247" s="2"/>
      <c r="H247" s="2"/>
      <c r="I247" s="2"/>
      <c r="J247" s="2"/>
      <c r="K247" s="2"/>
      <c r="L247" s="2">
        <v>6966.6049999999996</v>
      </c>
      <c r="M247" s="2"/>
      <c r="N247" s="2"/>
      <c r="O247" s="2"/>
      <c r="P247" s="2"/>
      <c r="Q247" s="2"/>
      <c r="R247" s="2"/>
      <c r="S247" s="5" t="s">
        <v>11</v>
      </c>
    </row>
    <row r="248" spans="1:19" s="11" customFormat="1" ht="30" x14ac:dyDescent="0.25">
      <c r="A248" s="40"/>
      <c r="B248" s="35"/>
      <c r="C248" s="34"/>
      <c r="D248" s="35"/>
      <c r="E248" s="2">
        <f t="shared" si="38"/>
        <v>41705.540999999997</v>
      </c>
      <c r="F248" s="2"/>
      <c r="G248" s="2"/>
      <c r="H248" s="2"/>
      <c r="I248" s="2"/>
      <c r="J248" s="2"/>
      <c r="K248" s="2"/>
      <c r="L248" s="2">
        <f>L249+L250</f>
        <v>41705.540999999997</v>
      </c>
      <c r="M248" s="2"/>
      <c r="N248" s="2"/>
      <c r="O248" s="2"/>
      <c r="P248" s="2"/>
      <c r="Q248" s="2"/>
      <c r="R248" s="2"/>
      <c r="S248" s="5" t="s">
        <v>12</v>
      </c>
    </row>
    <row r="249" spans="1:19" s="11" customFormat="1" ht="18.75" customHeight="1" x14ac:dyDescent="0.25">
      <c r="A249" s="40"/>
      <c r="B249" s="35"/>
      <c r="C249" s="34"/>
      <c r="D249" s="35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5" t="s">
        <v>13</v>
      </c>
    </row>
    <row r="250" spans="1:19" s="11" customFormat="1" ht="30" x14ac:dyDescent="0.25">
      <c r="A250" s="40"/>
      <c r="B250" s="35"/>
      <c r="C250" s="34"/>
      <c r="D250" s="35"/>
      <c r="E250" s="2">
        <f t="shared" si="38"/>
        <v>41705.540999999997</v>
      </c>
      <c r="F250" s="2"/>
      <c r="G250" s="2"/>
      <c r="H250" s="2"/>
      <c r="I250" s="2"/>
      <c r="J250" s="2"/>
      <c r="K250" s="2"/>
      <c r="L250" s="2">
        <v>41705.540999999997</v>
      </c>
      <c r="M250" s="2"/>
      <c r="N250" s="2"/>
      <c r="O250" s="2"/>
      <c r="P250" s="2"/>
      <c r="Q250" s="2"/>
      <c r="R250" s="2"/>
      <c r="S250" s="5" t="s">
        <v>14</v>
      </c>
    </row>
    <row r="251" spans="1:19" s="11" customFormat="1" ht="47.25" customHeight="1" x14ac:dyDescent="0.25">
      <c r="A251" s="32"/>
      <c r="B251" s="33" t="s">
        <v>129</v>
      </c>
      <c r="C251" s="34">
        <v>2024</v>
      </c>
      <c r="D251" s="35" t="s">
        <v>104</v>
      </c>
      <c r="E251" s="3">
        <f t="shared" ref="E251:E279" si="39">F251+G251+H251+I251+J251+K251+L251+M251+N251</f>
        <v>469416.15300000005</v>
      </c>
      <c r="F251" s="3"/>
      <c r="G251" s="3"/>
      <c r="H251" s="3"/>
      <c r="I251" s="3"/>
      <c r="J251" s="3"/>
      <c r="K251" s="3"/>
      <c r="L251" s="3">
        <f t="shared" ref="L251:N251" si="40">L252+L253</f>
        <v>310000.00100000005</v>
      </c>
      <c r="M251" s="3"/>
      <c r="N251" s="3">
        <f t="shared" si="40"/>
        <v>159416.152</v>
      </c>
      <c r="O251" s="3"/>
      <c r="P251" s="3"/>
      <c r="Q251" s="3"/>
      <c r="R251" s="3"/>
      <c r="S251" s="4" t="s">
        <v>16</v>
      </c>
    </row>
    <row r="252" spans="1:19" s="11" customFormat="1" ht="45" customHeight="1" x14ac:dyDescent="0.25">
      <c r="A252" s="32"/>
      <c r="B252" s="33"/>
      <c r="C252" s="34"/>
      <c r="D252" s="35"/>
      <c r="E252" s="2">
        <f t="shared" si="39"/>
        <v>163293.704</v>
      </c>
      <c r="F252" s="2"/>
      <c r="G252" s="2"/>
      <c r="H252" s="2"/>
      <c r="I252" s="2"/>
      <c r="J252" s="2"/>
      <c r="K252" s="2"/>
      <c r="L252" s="2">
        <f t="shared" ref="L252:N252" si="41">L257</f>
        <v>3877.5520000000001</v>
      </c>
      <c r="M252" s="2"/>
      <c r="N252" s="2">
        <f t="shared" si="41"/>
        <v>159416.152</v>
      </c>
      <c r="O252" s="2"/>
      <c r="P252" s="2"/>
      <c r="Q252" s="2"/>
      <c r="R252" s="2"/>
      <c r="S252" s="5" t="s">
        <v>11</v>
      </c>
    </row>
    <row r="253" spans="1:19" s="11" customFormat="1" ht="39" customHeight="1" x14ac:dyDescent="0.25">
      <c r="A253" s="32"/>
      <c r="B253" s="33"/>
      <c r="C253" s="34"/>
      <c r="D253" s="35"/>
      <c r="E253" s="2">
        <f t="shared" si="39"/>
        <v>306122.44900000002</v>
      </c>
      <c r="F253" s="2"/>
      <c r="G253" s="2"/>
      <c r="H253" s="2"/>
      <c r="I253" s="2"/>
      <c r="J253" s="2"/>
      <c r="K253" s="2"/>
      <c r="L253" s="2">
        <f>L254+L255</f>
        <v>306122.44900000002</v>
      </c>
      <c r="M253" s="2"/>
      <c r="N253" s="2"/>
      <c r="O253" s="2"/>
      <c r="P253" s="2"/>
      <c r="Q253" s="2"/>
      <c r="R253" s="2"/>
      <c r="S253" s="5" t="s">
        <v>12</v>
      </c>
    </row>
    <row r="254" spans="1:19" s="11" customFormat="1" ht="45.75" customHeight="1" x14ac:dyDescent="0.25">
      <c r="A254" s="32"/>
      <c r="B254" s="33"/>
      <c r="C254" s="34"/>
      <c r="D254" s="35"/>
      <c r="E254" s="2"/>
      <c r="F254" s="2"/>
      <c r="G254" s="2"/>
      <c r="H254" s="2"/>
      <c r="I254" s="2"/>
      <c r="J254" s="2"/>
      <c r="K254" s="2"/>
      <c r="L254" s="2">
        <f>L259</f>
        <v>0</v>
      </c>
      <c r="M254" s="2"/>
      <c r="N254" s="2"/>
      <c r="O254" s="2"/>
      <c r="P254" s="2"/>
      <c r="Q254" s="2"/>
      <c r="R254" s="2"/>
      <c r="S254" s="5" t="s">
        <v>13</v>
      </c>
    </row>
    <row r="255" spans="1:19" s="11" customFormat="1" ht="53.25" customHeight="1" x14ac:dyDescent="0.25">
      <c r="A255" s="32"/>
      <c r="B255" s="33"/>
      <c r="C255" s="34"/>
      <c r="D255" s="35"/>
      <c r="E255" s="2">
        <f t="shared" si="39"/>
        <v>306122.44900000002</v>
      </c>
      <c r="F255" s="2"/>
      <c r="G255" s="2"/>
      <c r="H255" s="2"/>
      <c r="I255" s="2"/>
      <c r="J255" s="2"/>
      <c r="K255" s="2"/>
      <c r="L255" s="2">
        <f>L260</f>
        <v>306122.44900000002</v>
      </c>
      <c r="M255" s="2"/>
      <c r="N255" s="2"/>
      <c r="O255" s="2"/>
      <c r="P255" s="2"/>
      <c r="Q255" s="2"/>
      <c r="R255" s="2"/>
      <c r="S255" s="5" t="s">
        <v>14</v>
      </c>
    </row>
    <row r="256" spans="1:19" s="11" customFormat="1" ht="27" customHeight="1" x14ac:dyDescent="0.25">
      <c r="A256" s="40" t="s">
        <v>112</v>
      </c>
      <c r="B256" s="35" t="s">
        <v>106</v>
      </c>
      <c r="C256" s="34" t="s">
        <v>130</v>
      </c>
      <c r="D256" s="35" t="s">
        <v>56</v>
      </c>
      <c r="E256" s="6">
        <f t="shared" si="39"/>
        <v>469416.15300000005</v>
      </c>
      <c r="F256" s="6"/>
      <c r="G256" s="6"/>
      <c r="H256" s="6"/>
      <c r="I256" s="6"/>
      <c r="J256" s="6"/>
      <c r="K256" s="6"/>
      <c r="L256" s="6">
        <f>L257+L258</f>
        <v>310000.00100000005</v>
      </c>
      <c r="M256" s="6"/>
      <c r="N256" s="6">
        <f>N257+N258+N259+N260</f>
        <v>159416.152</v>
      </c>
      <c r="O256" s="6"/>
      <c r="P256" s="6"/>
      <c r="Q256" s="6"/>
      <c r="R256" s="6"/>
      <c r="S256" s="4" t="s">
        <v>16</v>
      </c>
    </row>
    <row r="257" spans="1:19" s="11" customFormat="1" ht="24" customHeight="1" x14ac:dyDescent="0.25">
      <c r="A257" s="40"/>
      <c r="B257" s="35"/>
      <c r="C257" s="34"/>
      <c r="D257" s="35"/>
      <c r="E257" s="7">
        <f t="shared" si="39"/>
        <v>163293.704</v>
      </c>
      <c r="F257" s="7"/>
      <c r="G257" s="7"/>
      <c r="H257" s="7"/>
      <c r="I257" s="7"/>
      <c r="J257" s="7"/>
      <c r="K257" s="7"/>
      <c r="L257" s="7">
        <v>3877.5520000000001</v>
      </c>
      <c r="M257" s="7"/>
      <c r="N257" s="7">
        <v>159416.152</v>
      </c>
      <c r="O257" s="7"/>
      <c r="P257" s="7"/>
      <c r="Q257" s="7"/>
      <c r="R257" s="7"/>
      <c r="S257" s="5" t="s">
        <v>11</v>
      </c>
    </row>
    <row r="258" spans="1:19" s="11" customFormat="1" ht="27" customHeight="1" x14ac:dyDescent="0.25">
      <c r="A258" s="40"/>
      <c r="B258" s="35"/>
      <c r="C258" s="34"/>
      <c r="D258" s="35"/>
      <c r="E258" s="7">
        <f t="shared" si="39"/>
        <v>306122.44900000002</v>
      </c>
      <c r="F258" s="7"/>
      <c r="G258" s="7"/>
      <c r="H258" s="7"/>
      <c r="I258" s="7"/>
      <c r="J258" s="7"/>
      <c r="K258" s="7"/>
      <c r="L258" s="7">
        <f>L259+L260</f>
        <v>306122.44900000002</v>
      </c>
      <c r="M258" s="7"/>
      <c r="N258" s="7"/>
      <c r="O258" s="7"/>
      <c r="P258" s="7"/>
      <c r="Q258" s="7"/>
      <c r="R258" s="7"/>
      <c r="S258" s="5" t="s">
        <v>12</v>
      </c>
    </row>
    <row r="259" spans="1:19" s="11" customFormat="1" ht="24" customHeight="1" x14ac:dyDescent="0.25">
      <c r="A259" s="40"/>
      <c r="B259" s="35"/>
      <c r="C259" s="34"/>
      <c r="D259" s="35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5" t="s">
        <v>13</v>
      </c>
    </row>
    <row r="260" spans="1:19" s="11" customFormat="1" ht="34.5" customHeight="1" x14ac:dyDescent="0.25">
      <c r="A260" s="40"/>
      <c r="B260" s="35"/>
      <c r="C260" s="34"/>
      <c r="D260" s="35"/>
      <c r="E260" s="7">
        <f t="shared" si="39"/>
        <v>306122.44900000002</v>
      </c>
      <c r="F260" s="7"/>
      <c r="G260" s="7"/>
      <c r="H260" s="7"/>
      <c r="I260" s="7"/>
      <c r="J260" s="7"/>
      <c r="K260" s="7"/>
      <c r="L260" s="7">
        <v>306122.44900000002</v>
      </c>
      <c r="M260" s="7"/>
      <c r="N260" s="7"/>
      <c r="O260" s="7"/>
      <c r="P260" s="7"/>
      <c r="Q260" s="7"/>
      <c r="R260" s="7"/>
      <c r="S260" s="5" t="s">
        <v>14</v>
      </c>
    </row>
    <row r="261" spans="1:19" s="11" customFormat="1" ht="44.25" customHeight="1" x14ac:dyDescent="0.25">
      <c r="A261" s="32"/>
      <c r="B261" s="44" t="s">
        <v>119</v>
      </c>
      <c r="C261" s="34" t="s">
        <v>110</v>
      </c>
      <c r="D261" s="35" t="s">
        <v>56</v>
      </c>
      <c r="E261" s="6">
        <f t="shared" si="39"/>
        <v>50000</v>
      </c>
      <c r="F261" s="6"/>
      <c r="G261" s="6"/>
      <c r="H261" s="6"/>
      <c r="I261" s="6"/>
      <c r="J261" s="6"/>
      <c r="K261" s="6">
        <f>K262+K263</f>
        <v>50000</v>
      </c>
      <c r="L261" s="6"/>
      <c r="M261" s="6"/>
      <c r="N261" s="6"/>
      <c r="O261" s="6"/>
      <c r="P261" s="6"/>
      <c r="Q261" s="6"/>
      <c r="R261" s="6"/>
      <c r="S261" s="4" t="s">
        <v>16</v>
      </c>
    </row>
    <row r="262" spans="1:19" s="11" customFormat="1" ht="36" customHeight="1" x14ac:dyDescent="0.25">
      <c r="A262" s="32"/>
      <c r="B262" s="44"/>
      <c r="C262" s="34"/>
      <c r="D262" s="35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5" t="s">
        <v>11</v>
      </c>
    </row>
    <row r="263" spans="1:19" s="11" customFormat="1" ht="42.75" customHeight="1" x14ac:dyDescent="0.25">
      <c r="A263" s="32"/>
      <c r="B263" s="44"/>
      <c r="C263" s="34"/>
      <c r="D263" s="35"/>
      <c r="E263" s="7">
        <f t="shared" si="39"/>
        <v>50000</v>
      </c>
      <c r="F263" s="7"/>
      <c r="G263" s="7"/>
      <c r="H263" s="7"/>
      <c r="I263" s="7"/>
      <c r="J263" s="7"/>
      <c r="K263" s="7">
        <f>K264+K265</f>
        <v>50000</v>
      </c>
      <c r="L263" s="7"/>
      <c r="M263" s="7"/>
      <c r="N263" s="7"/>
      <c r="O263" s="7"/>
      <c r="P263" s="7"/>
      <c r="Q263" s="7"/>
      <c r="R263" s="7"/>
      <c r="S263" s="5" t="s">
        <v>12</v>
      </c>
    </row>
    <row r="264" spans="1:19" s="11" customFormat="1" ht="42" customHeight="1" x14ac:dyDescent="0.25">
      <c r="A264" s="32"/>
      <c r="B264" s="44"/>
      <c r="C264" s="34"/>
      <c r="D264" s="35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5" t="s">
        <v>13</v>
      </c>
    </row>
    <row r="265" spans="1:19" s="11" customFormat="1" ht="36" customHeight="1" x14ac:dyDescent="0.25">
      <c r="A265" s="32"/>
      <c r="B265" s="44"/>
      <c r="C265" s="34"/>
      <c r="D265" s="35"/>
      <c r="E265" s="7">
        <f t="shared" si="39"/>
        <v>50000</v>
      </c>
      <c r="F265" s="7"/>
      <c r="G265" s="7"/>
      <c r="H265" s="7"/>
      <c r="I265" s="7"/>
      <c r="J265" s="7"/>
      <c r="K265" s="7">
        <f>K270+K273</f>
        <v>50000</v>
      </c>
      <c r="L265" s="7"/>
      <c r="M265" s="7"/>
      <c r="N265" s="7"/>
      <c r="O265" s="7"/>
      <c r="P265" s="7"/>
      <c r="Q265" s="7"/>
      <c r="R265" s="7"/>
      <c r="S265" s="5" t="s">
        <v>14</v>
      </c>
    </row>
    <row r="266" spans="1:19" s="11" customFormat="1" ht="22.5" customHeight="1" x14ac:dyDescent="0.25">
      <c r="A266" s="40" t="s">
        <v>121</v>
      </c>
      <c r="B266" s="35" t="s">
        <v>100</v>
      </c>
      <c r="C266" s="34" t="s">
        <v>110</v>
      </c>
      <c r="D266" s="35" t="s">
        <v>56</v>
      </c>
      <c r="E266" s="6">
        <f t="shared" si="39"/>
        <v>46174.31</v>
      </c>
      <c r="F266" s="6"/>
      <c r="G266" s="6"/>
      <c r="H266" s="6"/>
      <c r="I266" s="6"/>
      <c r="J266" s="6"/>
      <c r="K266" s="6">
        <f>K267+K268</f>
        <v>46174.31</v>
      </c>
      <c r="L266" s="6"/>
      <c r="M266" s="6"/>
      <c r="N266" s="6"/>
      <c r="O266" s="6"/>
      <c r="P266" s="6"/>
      <c r="Q266" s="6"/>
      <c r="R266" s="6"/>
      <c r="S266" s="4" t="s">
        <v>16</v>
      </c>
    </row>
    <row r="267" spans="1:19" s="11" customFormat="1" ht="24" customHeight="1" x14ac:dyDescent="0.25">
      <c r="A267" s="40"/>
      <c r="B267" s="35"/>
      <c r="C267" s="34"/>
      <c r="D267" s="35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5" t="s">
        <v>11</v>
      </c>
    </row>
    <row r="268" spans="1:19" s="11" customFormat="1" ht="26.25" customHeight="1" x14ac:dyDescent="0.25">
      <c r="A268" s="40"/>
      <c r="B268" s="35"/>
      <c r="C268" s="34"/>
      <c r="D268" s="35"/>
      <c r="E268" s="7">
        <f t="shared" si="39"/>
        <v>46174.31</v>
      </c>
      <c r="F268" s="7"/>
      <c r="G268" s="7"/>
      <c r="H268" s="7"/>
      <c r="I268" s="7"/>
      <c r="J268" s="7"/>
      <c r="K268" s="7">
        <f>K269+K270+K271</f>
        <v>46174.31</v>
      </c>
      <c r="L268" s="7"/>
      <c r="M268" s="7"/>
      <c r="N268" s="7"/>
      <c r="O268" s="7"/>
      <c r="P268" s="7"/>
      <c r="Q268" s="7"/>
      <c r="R268" s="7"/>
      <c r="S268" s="5" t="s">
        <v>12</v>
      </c>
    </row>
    <row r="269" spans="1:19" s="11" customFormat="1" ht="20.25" customHeight="1" x14ac:dyDescent="0.25">
      <c r="A269" s="40"/>
      <c r="B269" s="35"/>
      <c r="C269" s="34"/>
      <c r="D269" s="35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5" t="s">
        <v>13</v>
      </c>
    </row>
    <row r="270" spans="1:19" s="11" customFormat="1" ht="32.25" customHeight="1" x14ac:dyDescent="0.25">
      <c r="A270" s="40"/>
      <c r="B270" s="35"/>
      <c r="C270" s="34"/>
      <c r="D270" s="35"/>
      <c r="E270" s="7">
        <f t="shared" si="39"/>
        <v>46174.31</v>
      </c>
      <c r="F270" s="7"/>
      <c r="G270" s="7"/>
      <c r="H270" s="7"/>
      <c r="I270" s="7"/>
      <c r="J270" s="7"/>
      <c r="K270" s="7">
        <v>46174.31</v>
      </c>
      <c r="L270" s="7"/>
      <c r="M270" s="7"/>
      <c r="N270" s="7"/>
      <c r="O270" s="7"/>
      <c r="P270" s="7"/>
      <c r="Q270" s="7"/>
      <c r="R270" s="7"/>
      <c r="S270" s="5" t="s">
        <v>14</v>
      </c>
    </row>
    <row r="271" spans="1:19" s="11" customFormat="1" ht="31.5" customHeight="1" x14ac:dyDescent="0.25">
      <c r="A271" s="40"/>
      <c r="B271" s="35"/>
      <c r="C271" s="34"/>
      <c r="D271" s="35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5" t="s">
        <v>15</v>
      </c>
    </row>
    <row r="272" spans="1:19" s="11" customFormat="1" ht="45.75" customHeight="1" x14ac:dyDescent="0.25">
      <c r="A272" s="40" t="s">
        <v>122</v>
      </c>
      <c r="B272" s="35" t="s">
        <v>103</v>
      </c>
      <c r="C272" s="34">
        <v>2023</v>
      </c>
      <c r="D272" s="35" t="s">
        <v>104</v>
      </c>
      <c r="E272" s="6">
        <f t="shared" si="39"/>
        <v>3825.69</v>
      </c>
      <c r="F272" s="6"/>
      <c r="G272" s="6"/>
      <c r="H272" s="6"/>
      <c r="I272" s="6"/>
      <c r="J272" s="6"/>
      <c r="K272" s="6">
        <f>K273</f>
        <v>3825.69</v>
      </c>
      <c r="L272" s="6"/>
      <c r="M272" s="6"/>
      <c r="N272" s="6"/>
      <c r="O272" s="6"/>
      <c r="P272" s="6"/>
      <c r="Q272" s="6"/>
      <c r="R272" s="6"/>
      <c r="S272" s="4" t="s">
        <v>16</v>
      </c>
    </row>
    <row r="273" spans="1:19" s="11" customFormat="1" ht="57" customHeight="1" x14ac:dyDescent="0.25">
      <c r="A273" s="40"/>
      <c r="B273" s="35"/>
      <c r="C273" s="34"/>
      <c r="D273" s="35"/>
      <c r="E273" s="7">
        <f t="shared" si="39"/>
        <v>3825.69</v>
      </c>
      <c r="F273" s="7"/>
      <c r="G273" s="7"/>
      <c r="H273" s="7"/>
      <c r="I273" s="7"/>
      <c r="J273" s="7"/>
      <c r="K273" s="7">
        <v>3825.69</v>
      </c>
      <c r="L273" s="7"/>
      <c r="M273" s="7"/>
      <c r="N273" s="7"/>
      <c r="O273" s="7"/>
      <c r="P273" s="7"/>
      <c r="Q273" s="7"/>
      <c r="R273" s="7"/>
      <c r="S273" s="5" t="s">
        <v>14</v>
      </c>
    </row>
    <row r="274" spans="1:19" ht="29.25" customHeight="1" x14ac:dyDescent="0.25">
      <c r="A274" s="49" t="s">
        <v>10</v>
      </c>
      <c r="B274" s="49"/>
      <c r="C274" s="49"/>
      <c r="D274" s="49"/>
      <c r="E274" s="6">
        <f t="shared" si="39"/>
        <v>1393396.09351</v>
      </c>
      <c r="F274" s="6">
        <f>F275+F276</f>
        <v>23784.446</v>
      </c>
      <c r="G274" s="6">
        <f t="shared" ref="G274:N274" si="42">G275+G276</f>
        <v>193098.70800000001</v>
      </c>
      <c r="H274" s="6">
        <f t="shared" si="42"/>
        <v>33307.980000000003</v>
      </c>
      <c r="I274" s="6">
        <f t="shared" si="42"/>
        <v>307340.66300000006</v>
      </c>
      <c r="J274" s="6">
        <f t="shared" si="42"/>
        <v>192505.13951000001</v>
      </c>
      <c r="K274" s="6">
        <f t="shared" si="42"/>
        <v>68079.618000000002</v>
      </c>
      <c r="L274" s="6">
        <f t="shared" si="42"/>
        <v>415863.38699999999</v>
      </c>
      <c r="M274" s="6"/>
      <c r="N274" s="6">
        <f t="shared" si="42"/>
        <v>159416.152</v>
      </c>
      <c r="O274" s="6"/>
      <c r="P274" s="6"/>
      <c r="Q274" s="6"/>
      <c r="R274" s="6"/>
      <c r="S274" s="8"/>
    </row>
    <row r="275" spans="1:19" ht="24.75" customHeight="1" x14ac:dyDescent="0.25">
      <c r="A275" s="50" t="s">
        <v>11</v>
      </c>
      <c r="B275" s="50"/>
      <c r="C275" s="50"/>
      <c r="D275" s="50"/>
      <c r="E275" s="6">
        <f t="shared" si="39"/>
        <v>285505.30251000001</v>
      </c>
      <c r="F275" s="7">
        <f>F148+F11+F191+F205+F232+F181</f>
        <v>2671.6459999999997</v>
      </c>
      <c r="G275" s="7">
        <f>G148+G11+G191+G205+G232+G181</f>
        <v>8098.7079999999996</v>
      </c>
      <c r="H275" s="7">
        <f>H148+H11+H191+H205+H232+H181</f>
        <v>286.18</v>
      </c>
      <c r="I275" s="7">
        <f>I148+I11+I191+I205+I232+I181</f>
        <v>30213.611000000004</v>
      </c>
      <c r="J275" s="7">
        <f>J148+J11+J191+J205+J232+J181+J228</f>
        <v>64557.02751</v>
      </c>
      <c r="K275" s="7">
        <f>K148+K11+K191+K205+K232+K181</f>
        <v>5872.3810000000003</v>
      </c>
      <c r="L275" s="7">
        <f>L148+L11+L191+L205+L232+L181</f>
        <v>14389.596999999998</v>
      </c>
      <c r="M275" s="7"/>
      <c r="N275" s="7">
        <f>N252</f>
        <v>159416.152</v>
      </c>
      <c r="O275" s="7"/>
      <c r="P275" s="7"/>
      <c r="Q275" s="7"/>
      <c r="R275" s="7"/>
      <c r="S275" s="5"/>
    </row>
    <row r="276" spans="1:19" ht="24.75" customHeight="1" x14ac:dyDescent="0.25">
      <c r="A276" s="50" t="s">
        <v>12</v>
      </c>
      <c r="B276" s="50"/>
      <c r="C276" s="50"/>
      <c r="D276" s="50"/>
      <c r="E276" s="6">
        <f t="shared" si="39"/>
        <v>1107890.791</v>
      </c>
      <c r="F276" s="7">
        <f>F277+F278+F279</f>
        <v>21112.799999999999</v>
      </c>
      <c r="G276" s="7">
        <f t="shared" ref="G276:L276" si="43">G277+G278+G279</f>
        <v>185000</v>
      </c>
      <c r="H276" s="7">
        <f t="shared" si="43"/>
        <v>33021.800000000003</v>
      </c>
      <c r="I276" s="7">
        <f t="shared" si="43"/>
        <v>277127.05200000003</v>
      </c>
      <c r="J276" s="7">
        <f t="shared" si="43"/>
        <v>127948.11199999999</v>
      </c>
      <c r="K276" s="7">
        <f t="shared" si="43"/>
        <v>62207.237000000001</v>
      </c>
      <c r="L276" s="7">
        <f t="shared" si="43"/>
        <v>401473.79</v>
      </c>
      <c r="M276" s="7"/>
      <c r="N276" s="7"/>
      <c r="O276" s="7"/>
      <c r="P276" s="7"/>
      <c r="Q276" s="7"/>
      <c r="R276" s="7"/>
      <c r="S276" s="5"/>
    </row>
    <row r="277" spans="1:19" ht="24.75" customHeight="1" x14ac:dyDescent="0.25">
      <c r="A277" s="50" t="s">
        <v>13</v>
      </c>
      <c r="B277" s="50"/>
      <c r="C277" s="50"/>
      <c r="D277" s="50"/>
      <c r="E277" s="6">
        <f t="shared" si="39"/>
        <v>143626.71799999999</v>
      </c>
      <c r="F277" s="7">
        <f>F150+F13+F193+F234+F183</f>
        <v>1900.2</v>
      </c>
      <c r="G277" s="7"/>
      <c r="H277" s="7">
        <f t="shared" ref="H277:K277" si="44">H150+H13+H193+H234+H183</f>
        <v>115.81200000000001</v>
      </c>
      <c r="I277" s="7">
        <f t="shared" si="44"/>
        <v>97418.448999999993</v>
      </c>
      <c r="J277" s="7">
        <f t="shared" si="44"/>
        <v>43948.112000000001</v>
      </c>
      <c r="K277" s="7">
        <f t="shared" si="44"/>
        <v>244.14500000000001</v>
      </c>
      <c r="L277" s="7"/>
      <c r="M277" s="7"/>
      <c r="N277" s="7"/>
      <c r="O277" s="7"/>
      <c r="P277" s="7"/>
      <c r="Q277" s="7"/>
      <c r="R277" s="7"/>
      <c r="S277" s="5"/>
    </row>
    <row r="278" spans="1:19" ht="24.75" customHeight="1" x14ac:dyDescent="0.25">
      <c r="A278" s="50" t="s">
        <v>14</v>
      </c>
      <c r="B278" s="50"/>
      <c r="C278" s="50"/>
      <c r="D278" s="50"/>
      <c r="E278" s="6">
        <f t="shared" si="39"/>
        <v>897324.27</v>
      </c>
      <c r="F278" s="7">
        <f t="shared" ref="F278:J278" si="45">F151+F14+F194+F207+F235+F184</f>
        <v>19212.599999999999</v>
      </c>
      <c r="G278" s="7">
        <f t="shared" si="45"/>
        <v>185000</v>
      </c>
      <c r="H278" s="7">
        <f t="shared" si="45"/>
        <v>5674.7880000000005</v>
      </c>
      <c r="I278" s="7">
        <f t="shared" si="45"/>
        <v>140000</v>
      </c>
      <c r="J278" s="7">
        <f t="shared" si="45"/>
        <v>84000</v>
      </c>
      <c r="K278" s="7">
        <f>K151+K14+K194+K207+K235+K184+K265</f>
        <v>61963.092000000004</v>
      </c>
      <c r="L278" s="7">
        <f>L151+L14+L194+L207+L235+L184</f>
        <v>401473.79</v>
      </c>
      <c r="M278" s="7"/>
      <c r="N278" s="7"/>
      <c r="O278" s="7"/>
      <c r="P278" s="7"/>
      <c r="Q278" s="7"/>
      <c r="R278" s="7"/>
      <c r="S278" s="5"/>
    </row>
    <row r="279" spans="1:19" ht="24.75" customHeight="1" x14ac:dyDescent="0.25">
      <c r="A279" s="50" t="s">
        <v>61</v>
      </c>
      <c r="B279" s="50"/>
      <c r="C279" s="50"/>
      <c r="D279" s="50"/>
      <c r="E279" s="6">
        <f t="shared" si="39"/>
        <v>66939.803000000014</v>
      </c>
      <c r="F279" s="7"/>
      <c r="G279" s="7"/>
      <c r="H279" s="7">
        <f>H15+H152</f>
        <v>27231.200000000004</v>
      </c>
      <c r="I279" s="7">
        <f>I15+I152</f>
        <v>39708.603000000003</v>
      </c>
      <c r="J279" s="7"/>
      <c r="K279" s="7"/>
      <c r="L279" s="7"/>
      <c r="M279" s="7"/>
      <c r="N279" s="7"/>
      <c r="O279" s="7"/>
      <c r="P279" s="7"/>
      <c r="Q279" s="7"/>
      <c r="R279" s="7"/>
      <c r="S279" s="5"/>
    </row>
    <row r="281" spans="1:19" ht="22.5" customHeight="1" x14ac:dyDescent="0.25">
      <c r="A281" s="45" t="s">
        <v>57</v>
      </c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</row>
    <row r="282" spans="1:19" ht="19.5" customHeight="1" x14ac:dyDescent="0.25">
      <c r="A282" s="46" t="s">
        <v>59</v>
      </c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</row>
    <row r="283" spans="1:19" ht="18.75" customHeight="1" x14ac:dyDescent="0.25">
      <c r="A283" s="47" t="s">
        <v>60</v>
      </c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</row>
    <row r="284" spans="1:19" ht="21.75" customHeight="1" x14ac:dyDescent="0.25">
      <c r="A284" s="47" t="s">
        <v>115</v>
      </c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</row>
    <row r="285" spans="1:19" ht="15.75" customHeight="1" x14ac:dyDescent="0.25">
      <c r="A285" s="48" t="s">
        <v>46</v>
      </c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</row>
    <row r="286" spans="1:19" x14ac:dyDescent="0.25"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</row>
    <row r="287" spans="1:19" x14ac:dyDescent="0.25"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</row>
  </sheetData>
  <mergeCells count="239">
    <mergeCell ref="A281:S281"/>
    <mergeCell ref="A282:S282"/>
    <mergeCell ref="A283:S283"/>
    <mergeCell ref="A284:S284"/>
    <mergeCell ref="A285:S285"/>
    <mergeCell ref="A274:D274"/>
    <mergeCell ref="A275:D275"/>
    <mergeCell ref="A276:D276"/>
    <mergeCell ref="A277:D277"/>
    <mergeCell ref="A278:D278"/>
    <mergeCell ref="A279:D279"/>
    <mergeCell ref="A266:A271"/>
    <mergeCell ref="B266:B271"/>
    <mergeCell ref="C266:C271"/>
    <mergeCell ref="D266:D271"/>
    <mergeCell ref="A272:A273"/>
    <mergeCell ref="B272:B273"/>
    <mergeCell ref="C272:C273"/>
    <mergeCell ref="D272:D273"/>
    <mergeCell ref="A256:A260"/>
    <mergeCell ref="B256:B260"/>
    <mergeCell ref="C256:C260"/>
    <mergeCell ref="D256:D260"/>
    <mergeCell ref="A261:A265"/>
    <mergeCell ref="B261:B265"/>
    <mergeCell ref="C261:C265"/>
    <mergeCell ref="D261:D265"/>
    <mergeCell ref="A246:A250"/>
    <mergeCell ref="B246:B250"/>
    <mergeCell ref="C246:C250"/>
    <mergeCell ref="D246:D250"/>
    <mergeCell ref="A251:A255"/>
    <mergeCell ref="B251:B255"/>
    <mergeCell ref="C251:C255"/>
    <mergeCell ref="D251:D255"/>
    <mergeCell ref="A236:A240"/>
    <mergeCell ref="B236:B240"/>
    <mergeCell ref="C236:C240"/>
    <mergeCell ref="D236:D240"/>
    <mergeCell ref="A241:A245"/>
    <mergeCell ref="B241:B245"/>
    <mergeCell ref="C241:C245"/>
    <mergeCell ref="D241:D245"/>
    <mergeCell ref="A229:A230"/>
    <mergeCell ref="B229:B230"/>
    <mergeCell ref="C229:C230"/>
    <mergeCell ref="D229:D230"/>
    <mergeCell ref="A231:A235"/>
    <mergeCell ref="B231:B235"/>
    <mergeCell ref="C231:C235"/>
    <mergeCell ref="D231:D235"/>
    <mergeCell ref="A222:A226"/>
    <mergeCell ref="B222:B226"/>
    <mergeCell ref="C222:C226"/>
    <mergeCell ref="D222:D226"/>
    <mergeCell ref="A227:A228"/>
    <mergeCell ref="B227:B228"/>
    <mergeCell ref="C227:C228"/>
    <mergeCell ref="D227:D228"/>
    <mergeCell ref="A214:A215"/>
    <mergeCell ref="B214:B215"/>
    <mergeCell ref="C214:C215"/>
    <mergeCell ref="D214:D215"/>
    <mergeCell ref="A216:A221"/>
    <mergeCell ref="B216:B221"/>
    <mergeCell ref="C216:C221"/>
    <mergeCell ref="D216:D221"/>
    <mergeCell ref="T204:U204"/>
    <mergeCell ref="A208:A211"/>
    <mergeCell ref="B208:B211"/>
    <mergeCell ref="C208:C211"/>
    <mergeCell ref="D208:D211"/>
    <mergeCell ref="A212:A213"/>
    <mergeCell ref="B212:B213"/>
    <mergeCell ref="C212:C213"/>
    <mergeCell ref="D212:D213"/>
    <mergeCell ref="A199:A203"/>
    <mergeCell ref="B199:B203"/>
    <mergeCell ref="C199:C203"/>
    <mergeCell ref="D199:D203"/>
    <mergeCell ref="A204:A207"/>
    <mergeCell ref="B204:B207"/>
    <mergeCell ref="C204:C207"/>
    <mergeCell ref="D204:D207"/>
    <mergeCell ref="A190:A194"/>
    <mergeCell ref="B190:B194"/>
    <mergeCell ref="C190:C194"/>
    <mergeCell ref="D190:D194"/>
    <mergeCell ref="A195:A198"/>
    <mergeCell ref="B195:B198"/>
    <mergeCell ref="C195:C198"/>
    <mergeCell ref="D195:D198"/>
    <mergeCell ref="A180:A184"/>
    <mergeCell ref="B180:B184"/>
    <mergeCell ref="C180:C184"/>
    <mergeCell ref="D180:D184"/>
    <mergeCell ref="A185:A189"/>
    <mergeCell ref="B185:B189"/>
    <mergeCell ref="C185:C189"/>
    <mergeCell ref="D185:D189"/>
    <mergeCell ref="A168:A173"/>
    <mergeCell ref="B168:B173"/>
    <mergeCell ref="C168:C173"/>
    <mergeCell ref="D168:D173"/>
    <mergeCell ref="A174:A179"/>
    <mergeCell ref="B174:B179"/>
    <mergeCell ref="C174:C179"/>
    <mergeCell ref="D174:D179"/>
    <mergeCell ref="A158:A162"/>
    <mergeCell ref="B158:B162"/>
    <mergeCell ref="C158:C162"/>
    <mergeCell ref="D158:D162"/>
    <mergeCell ref="T158:U159"/>
    <mergeCell ref="A163:A167"/>
    <mergeCell ref="B163:B167"/>
    <mergeCell ref="C163:C167"/>
    <mergeCell ref="D163:D167"/>
    <mergeCell ref="A147:A152"/>
    <mergeCell ref="B147:B152"/>
    <mergeCell ref="C147:C152"/>
    <mergeCell ref="D147:D152"/>
    <mergeCell ref="A153:A157"/>
    <mergeCell ref="B153:B157"/>
    <mergeCell ref="C153:C157"/>
    <mergeCell ref="D153:D157"/>
    <mergeCell ref="A126:A132"/>
    <mergeCell ref="B126:B132"/>
    <mergeCell ref="C126:C132"/>
    <mergeCell ref="D126:D132"/>
    <mergeCell ref="A133:A139"/>
    <mergeCell ref="B133:B139"/>
    <mergeCell ref="C133:C139"/>
    <mergeCell ref="D133:D139"/>
    <mergeCell ref="A140:A146"/>
    <mergeCell ref="B140:B146"/>
    <mergeCell ref="C140:C146"/>
    <mergeCell ref="D140:D146"/>
    <mergeCell ref="A112:A118"/>
    <mergeCell ref="B112:B118"/>
    <mergeCell ref="C112:C118"/>
    <mergeCell ref="D112:D118"/>
    <mergeCell ref="A119:A125"/>
    <mergeCell ref="B119:B125"/>
    <mergeCell ref="C119:C125"/>
    <mergeCell ref="D119:D125"/>
    <mergeCell ref="A98:A104"/>
    <mergeCell ref="B98:B104"/>
    <mergeCell ref="C98:C104"/>
    <mergeCell ref="D98:D104"/>
    <mergeCell ref="A105:A111"/>
    <mergeCell ref="B105:B111"/>
    <mergeCell ref="C105:C111"/>
    <mergeCell ref="D105:D111"/>
    <mergeCell ref="A84:A90"/>
    <mergeCell ref="B84:B90"/>
    <mergeCell ref="C84:C90"/>
    <mergeCell ref="D84:D90"/>
    <mergeCell ref="A91:A97"/>
    <mergeCell ref="B91:B97"/>
    <mergeCell ref="C91:C97"/>
    <mergeCell ref="D91:D97"/>
    <mergeCell ref="A70:A76"/>
    <mergeCell ref="B70:B76"/>
    <mergeCell ref="C70:C76"/>
    <mergeCell ref="D70:D76"/>
    <mergeCell ref="A77:A83"/>
    <mergeCell ref="B77:B83"/>
    <mergeCell ref="C77:C83"/>
    <mergeCell ref="D77:D83"/>
    <mergeCell ref="A59:A62"/>
    <mergeCell ref="B59:B62"/>
    <mergeCell ref="C59:C62"/>
    <mergeCell ref="D59:D62"/>
    <mergeCell ref="A63:A69"/>
    <mergeCell ref="B63:B69"/>
    <mergeCell ref="C63:C69"/>
    <mergeCell ref="D63:D69"/>
    <mergeCell ref="A51:A54"/>
    <mergeCell ref="B51:B54"/>
    <mergeCell ref="C51:C54"/>
    <mergeCell ref="D51:D54"/>
    <mergeCell ref="A55:A58"/>
    <mergeCell ref="B55:B58"/>
    <mergeCell ref="C55:C58"/>
    <mergeCell ref="D55:D58"/>
    <mergeCell ref="A43:A46"/>
    <mergeCell ref="B43:B46"/>
    <mergeCell ref="C43:C46"/>
    <mergeCell ref="D43:D46"/>
    <mergeCell ref="A47:A50"/>
    <mergeCell ref="B47:B50"/>
    <mergeCell ref="C47:C50"/>
    <mergeCell ref="D47:D50"/>
    <mergeCell ref="A39:A40"/>
    <mergeCell ref="B39:B40"/>
    <mergeCell ref="C39:C40"/>
    <mergeCell ref="D39:D40"/>
    <mergeCell ref="A41:A42"/>
    <mergeCell ref="B41:B42"/>
    <mergeCell ref="C41:C42"/>
    <mergeCell ref="D41:D42"/>
    <mergeCell ref="A29:A34"/>
    <mergeCell ref="B29:B34"/>
    <mergeCell ref="C29:C34"/>
    <mergeCell ref="D29:D34"/>
    <mergeCell ref="A35:A38"/>
    <mergeCell ref="B35:B38"/>
    <mergeCell ref="C35:C38"/>
    <mergeCell ref="D35:D38"/>
    <mergeCell ref="A21:A22"/>
    <mergeCell ref="B21:B22"/>
    <mergeCell ref="C21:C22"/>
    <mergeCell ref="D21:D22"/>
    <mergeCell ref="A23:A28"/>
    <mergeCell ref="B23:B28"/>
    <mergeCell ref="C23:C28"/>
    <mergeCell ref="D23:D28"/>
    <mergeCell ref="A16:A20"/>
    <mergeCell ref="B16:B20"/>
    <mergeCell ref="C16:C20"/>
    <mergeCell ref="D16:D20"/>
    <mergeCell ref="A6:A8"/>
    <mergeCell ref="B6:B8"/>
    <mergeCell ref="C6:C8"/>
    <mergeCell ref="D6:D8"/>
    <mergeCell ref="E7:E8"/>
    <mergeCell ref="A1:B1"/>
    <mergeCell ref="C1:D1"/>
    <mergeCell ref="F1:G1"/>
    <mergeCell ref="A3:S3"/>
    <mergeCell ref="A4:S4"/>
    <mergeCell ref="A10:A15"/>
    <mergeCell ref="B10:B15"/>
    <mergeCell ref="C10:C15"/>
    <mergeCell ref="D10:D15"/>
    <mergeCell ref="S6:S8"/>
    <mergeCell ref="E6:R6"/>
    <mergeCell ref="F7:R7"/>
    <mergeCell ref="P1:S1"/>
  </mergeCells>
  <pageMargins left="0.70866141732283472" right="0.70866141732283472" top="0.78740157480314965" bottom="0.74803149606299213" header="0.31496062992125984" footer="0.31496062992125984"/>
  <pageSetup paperSize="9" scale="52" fitToHeight="0" orientation="landscape" r:id="rId1"/>
  <headerFooter differentFirst="1" scaleWithDoc="0" alignWithMargins="0">
    <oddHeader>&amp;C&amp;P</oddHeader>
  </headerFooter>
  <rowBreaks count="9" manualBreakCount="9">
    <brk id="34" max="18" man="1"/>
    <brk id="62" max="18" man="1"/>
    <brk id="104" max="18" man="1"/>
    <brk id="146" max="18" man="1"/>
    <brk id="179" max="18" man="1"/>
    <brk id="207" max="18" man="1"/>
    <brk id="226" max="18" man="1"/>
    <brk id="250" max="18" man="1"/>
    <brk id="27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Как просит комитет</vt:lpstr>
      <vt:lpstr>'Как просит комитет'!Заголовки_для_печати</vt:lpstr>
      <vt:lpstr>'Как просит комитет'!Область_печати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2024-09-11T04:04:12Z</dcterms:modified>
</cp:coreProperties>
</file>