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Лист1!$5:$8</definedName>
    <definedName name="_xlnm.Print_Area" localSheetId="0">Лист1!$A$1:$T$71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K21" i="1"/>
  <c r="K49" i="1"/>
  <c r="L49" i="1"/>
  <c r="N66" i="1"/>
  <c r="M66" i="1"/>
  <c r="L56" i="1"/>
  <c r="N56" i="1"/>
  <c r="K56" i="1"/>
  <c r="L32" i="1"/>
  <c r="K32" i="1"/>
  <c r="J33" i="1"/>
  <c r="H41" i="1"/>
  <c r="I48" i="1"/>
  <c r="H32" i="1"/>
  <c r="J20" i="1" l="1"/>
  <c r="K20" i="1"/>
  <c r="J19" i="1" l="1"/>
  <c r="K19" i="1"/>
  <c r="H19" i="1"/>
  <c r="J17" i="1"/>
  <c r="K17" i="1"/>
  <c r="L17" i="1"/>
  <c r="L15" i="1" s="1"/>
  <c r="H17" i="1"/>
  <c r="J13" i="1"/>
  <c r="L13" i="1"/>
  <c r="H13" i="1"/>
  <c r="H12" i="1"/>
  <c r="H16" i="1"/>
  <c r="H14" i="1" s="1"/>
  <c r="J18" i="1"/>
  <c r="K18" i="1"/>
  <c r="L18" i="1"/>
  <c r="M18" i="1"/>
  <c r="N18" i="1"/>
  <c r="H18" i="1"/>
  <c r="J16" i="1"/>
  <c r="J14" i="1" s="1"/>
  <c r="K16" i="1"/>
  <c r="L16" i="1"/>
  <c r="M16" i="1"/>
  <c r="N14" i="1"/>
  <c r="J12" i="1"/>
  <c r="K12" i="1"/>
  <c r="L12" i="1"/>
  <c r="M12" i="1"/>
  <c r="N12" i="1"/>
  <c r="P12" i="1"/>
  <c r="M14" i="1" l="1"/>
  <c r="L14" i="1"/>
  <c r="L10" i="1" s="1"/>
  <c r="K14" i="1"/>
  <c r="K10" i="1" s="1"/>
  <c r="H15" i="1"/>
  <c r="M10" i="1"/>
  <c r="J10" i="1"/>
  <c r="H10" i="1"/>
  <c r="N10" i="1"/>
  <c r="P10" i="1"/>
  <c r="P9" i="1" l="1"/>
  <c r="N9" i="1"/>
  <c r="L59" i="1"/>
  <c r="N64" i="1" l="1"/>
  <c r="P64" i="1"/>
  <c r="M64" i="1"/>
  <c r="M9" i="1" l="1"/>
  <c r="K31" i="1" l="1"/>
  <c r="K13" i="1" s="1"/>
  <c r="N54" i="1" l="1"/>
  <c r="K45" i="1" l="1"/>
  <c r="K24" i="1"/>
  <c r="L45" i="1" l="1"/>
  <c r="K22" i="1"/>
  <c r="K29" i="1" l="1"/>
  <c r="K28" i="1"/>
  <c r="H28" i="1"/>
  <c r="K54" i="1"/>
  <c r="M54" i="1"/>
  <c r="L54" i="1" l="1"/>
  <c r="J29" i="1" l="1"/>
  <c r="L28" i="1" l="1"/>
  <c r="J24" i="1"/>
  <c r="J22" i="1" s="1"/>
  <c r="L24" i="1"/>
  <c r="H24" i="1"/>
  <c r="H22" i="1" s="1"/>
  <c r="I44" i="1"/>
  <c r="L22" i="1" l="1"/>
  <c r="I22" i="1"/>
  <c r="K15" i="1" l="1"/>
  <c r="K11" i="1" s="1"/>
  <c r="K9" i="1" s="1"/>
  <c r="J15" i="1"/>
  <c r="J11" i="1" s="1"/>
  <c r="J9" i="1" s="1"/>
  <c r="H39" i="1"/>
  <c r="L11" i="1"/>
  <c r="L9" i="1" s="1"/>
  <c r="H11" i="1"/>
  <c r="H9" i="1" s="1"/>
  <c r="I18" i="1" l="1"/>
  <c r="I14" i="1" l="1"/>
  <c r="I12" i="1" l="1"/>
  <c r="I10" i="1" s="1"/>
  <c r="I9" i="1" s="1"/>
</calcChain>
</file>

<file path=xl/sharedStrings.xml><?xml version="1.0" encoding="utf-8"?>
<sst xmlns="http://schemas.openxmlformats.org/spreadsheetml/2006/main" count="120" uniqueCount="49">
  <si>
    <t>Наименование</t>
  </si>
  <si>
    <t>Ответственный исполнитель, соисполнитель, заказчик-координатор, участник</t>
  </si>
  <si>
    <t>Источник финансирования</t>
  </si>
  <si>
    <t xml:space="preserve">Код бюджетной </t>
  </si>
  <si>
    <t>классификации</t>
  </si>
  <si>
    <t>Объемы бюджетных ассигнований (тыс. рублей)</t>
  </si>
  <si>
    <t>ГРБС</t>
  </si>
  <si>
    <t>Рз</t>
  </si>
  <si>
    <t>Пр</t>
  </si>
  <si>
    <t>ЦСР</t>
  </si>
  <si>
    <t>ВР</t>
  </si>
  <si>
    <t>2018 год</t>
  </si>
  <si>
    <t>2019 год</t>
  </si>
  <si>
    <t>2020 год</t>
  </si>
  <si>
    <t>2021 год</t>
  </si>
  <si>
    <t>2022 год</t>
  </si>
  <si>
    <t>всего:</t>
  </si>
  <si>
    <t>-</t>
  </si>
  <si>
    <t>федеральный бюджет</t>
  </si>
  <si>
    <t>областной бюджет</t>
  </si>
  <si>
    <t>местный бюджет</t>
  </si>
  <si>
    <t>иные источники, в т.ч.</t>
  </si>
  <si>
    <t>Исполнитель: департамент строительства, архитектуры, технического и экологического контроля мэрии города Магадана</t>
  </si>
  <si>
    <t>Исполнитель: управление культуры мэрии города Магадана</t>
  </si>
  <si>
    <t>Исполнитель:              - департамент строительства, архитектуры, технического и экологического контроля мэрии города Магадана,        - управление культуры мэрии города Магадана</t>
  </si>
  <si>
    <t>Исполнитель:              - департамент строительства, архитектуры, технического и экологического контроля мэрии города Магадана,                     - управление культуры мэрии города Магадана</t>
  </si>
  <si>
    <t>2023 год</t>
  </si>
  <si>
    <t>2024 год</t>
  </si>
  <si>
    <t xml:space="preserve">
</t>
  </si>
  <si>
    <t>Основное мероприятие: выполнение работ по благоустройству дворовых тер-риторий много-квартирных домов муниципального образования «Город Магадан»</t>
  </si>
  <si>
    <t>Основное мероприятие: выполнение работ по благоустройству мест массового отдыха населения (городского парка) в муниципальном образовании «Город Магадан»</t>
  </si>
  <si>
    <t>Основное мероприятие: выполнение работ по благоустройству общественных территорий (скверы, аллеи, набережные и т.д.) в муниципальном образовании «Город Магадан»</t>
  </si>
  <si>
    <t>Муниципальная программа «Формирование современной городской среды муниципального образования «Город Магадан»</t>
  </si>
  <si>
    <t>средства ОЭЗ</t>
  </si>
  <si>
    <t>Основное мероприятие: создание общественного пространства «Парк «Маяк» по ул. Приморской в г. Магадане»</t>
  </si>
  <si>
    <t>2025 год</t>
  </si>
  <si>
    <t>2026 год</t>
  </si>
  <si>
    <t>*Отклонение отдельных показателей складывается за счет математического округления</t>
  </si>
  <si>
    <t>Основное мероприятие: создание детской игровой площадки в парке этнической культуры народов северо-востока «Дюкча» в городе Магадане в районе устья реки Дукча</t>
  </si>
  <si>
    <t>Основное мероприятие: реализация проектов создания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</si>
  <si>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2027 год</t>
  </si>
  <si>
    <t>2028 год</t>
  </si>
  <si>
    <t>2029 год</t>
  </si>
  <si>
    <t>2030 год</t>
  </si>
  <si>
    <t>Ресурсное обеспечение реализации муниципальной программы «Формирование современной городской среды муниципального образования «Город Магадан»</t>
  </si>
  <si>
    <t>Реализация федерального проекта «Формирование комфортной городской среды» в рамках национального проектка «Жилье и городская среда»</t>
  </si>
  <si>
    <t>ИТОГО по программе:</t>
  </si>
  <si>
    <t>РРРРРР</t>
  </si>
  <si>
    <t>ПРИЛОЖЕНИЕ № 4
к постановлению мэрии 
города Магадана
от 11.09.2024 № 3094-пм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</si>
</sst>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_р_.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wrapText="1"/>
    </xf>
    <xf numFmtId="0" fontId="1" fillId="0" borderId="2" xfId="0" applyFont="1" applyFill="1" applyBorder="1"/>
    <xf numFmtId="0" fontId="6" fillId="0" borderId="0" xfId="0" applyFont="1" applyFill="1" applyAlignment="1">
      <alignment wrapText="1"/>
    </xf>
    <xf numFmtId="0" fontId="1" fillId="0" borderId="0" xfId="0" applyFont="1" applyFill="1" applyBorder="1"/>
    <xf numFmtId="0" fontId="4" fillId="0" borderId="2" xfId="0" applyFont="1" applyFill="1" applyBorder="1"/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8" fillId="0" borderId="0" xfId="0" applyFont="1" applyFill="1"/>
    <xf numFmtId="0" fontId="9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view="pageBreakPreview" zoomScale="80" zoomScaleNormal="115" zoomScaleSheetLayoutView="80" workbookViewId="0">
      <pane xSplit="7" ySplit="8" topLeftCell="H12" activePane="bottomRight" state="frozen"/>
      <selection pane="topRight" activeCell="H1" sqref="H1"/>
      <selection pane="bottomLeft" activeCell="A8" sqref="A8"/>
      <selection pane="bottomRight" activeCell="Q1" sqref="Q1:T1"/>
    </sheetView>
  </sheetViews>
  <sheetFormatPr defaultColWidth="9.140625" defaultRowHeight="15.75" x14ac:dyDescent="0.25"/>
  <cols>
    <col min="1" max="1" width="19" style="1" customWidth="1"/>
    <col min="2" max="2" width="17.140625" style="1" customWidth="1"/>
    <col min="3" max="3" width="17.42578125" style="1" customWidth="1"/>
    <col min="4" max="4" width="7" style="1" customWidth="1"/>
    <col min="5" max="5" width="4.7109375" style="1" customWidth="1"/>
    <col min="6" max="6" width="5.28515625" style="1" customWidth="1"/>
    <col min="7" max="7" width="4.140625" style="1" customWidth="1"/>
    <col min="8" max="8" width="13" style="3" customWidth="1"/>
    <col min="9" max="9" width="13.28515625" style="3" customWidth="1"/>
    <col min="10" max="10" width="13.42578125" style="3" customWidth="1"/>
    <col min="11" max="12" width="13" style="6" customWidth="1"/>
    <col min="13" max="13" width="13.5703125" style="6" customWidth="1"/>
    <col min="14" max="14" width="13.140625" style="6" customWidth="1"/>
    <col min="15" max="15" width="12.28515625" style="3" customWidth="1"/>
    <col min="16" max="16" width="13.140625" style="3" customWidth="1"/>
    <col min="17" max="17" width="13.7109375" style="1" customWidth="1"/>
    <col min="18" max="18" width="13.5703125" style="1" customWidth="1"/>
    <col min="19" max="19" width="13.140625" style="1" customWidth="1"/>
    <col min="20" max="20" width="13" style="1" customWidth="1"/>
    <col min="21" max="21" width="15.5703125" style="1" customWidth="1"/>
    <col min="22" max="22" width="13.85546875" style="1" customWidth="1"/>
    <col min="23" max="23" width="14.28515625" style="1" customWidth="1"/>
    <col min="24" max="16384" width="9.140625" style="1"/>
  </cols>
  <sheetData>
    <row r="1" spans="1:25" ht="92.25" customHeight="1" x14ac:dyDescent="0.3">
      <c r="A1" s="6"/>
      <c r="B1" s="6"/>
      <c r="C1" s="6"/>
      <c r="D1" s="6"/>
      <c r="E1" s="6"/>
      <c r="F1" s="6"/>
      <c r="G1" s="6"/>
      <c r="H1" s="6"/>
      <c r="I1" s="6"/>
      <c r="J1" s="7" t="s">
        <v>28</v>
      </c>
      <c r="K1" s="7"/>
      <c r="M1" s="9"/>
      <c r="N1" s="9"/>
      <c r="O1" s="9"/>
      <c r="P1" s="9"/>
      <c r="Q1" s="22" t="s">
        <v>48</v>
      </c>
      <c r="R1" s="22"/>
      <c r="S1" s="22"/>
      <c r="T1" s="22"/>
    </row>
    <row r="2" spans="1:25" ht="121.5" customHeight="1" x14ac:dyDescent="0.3">
      <c r="A2" s="6"/>
      <c r="B2" s="14"/>
      <c r="C2" s="6"/>
      <c r="D2" s="6"/>
      <c r="E2" s="15" t="s">
        <v>47</v>
      </c>
      <c r="F2" s="6"/>
      <c r="G2" s="6"/>
      <c r="H2" s="6"/>
      <c r="I2" s="6"/>
      <c r="J2" s="7"/>
      <c r="K2" s="7"/>
      <c r="M2" s="9"/>
      <c r="N2" s="9"/>
      <c r="O2" s="9"/>
      <c r="P2" s="9"/>
      <c r="Q2" s="13"/>
      <c r="R2" s="13"/>
      <c r="S2" s="13"/>
      <c r="T2" s="13"/>
    </row>
    <row r="3" spans="1:25" ht="27" customHeight="1" x14ac:dyDescent="0.25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5" ht="6.75" hidden="1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5" ht="26.25" customHeight="1" x14ac:dyDescent="0.25">
      <c r="A5" s="19" t="s">
        <v>0</v>
      </c>
      <c r="B5" s="19" t="s">
        <v>1</v>
      </c>
      <c r="C5" s="19" t="s">
        <v>2</v>
      </c>
      <c r="D5" s="19" t="s">
        <v>3</v>
      </c>
      <c r="E5" s="19"/>
      <c r="F5" s="19"/>
      <c r="G5" s="19"/>
      <c r="H5" s="19" t="s">
        <v>5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5" ht="22.5" customHeight="1" x14ac:dyDescent="0.25">
      <c r="A6" s="19"/>
      <c r="B6" s="19"/>
      <c r="C6" s="19"/>
      <c r="D6" s="19" t="s">
        <v>4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5" ht="22.5" customHeight="1" x14ac:dyDescent="0.25">
      <c r="A7" s="19"/>
      <c r="B7" s="19"/>
      <c r="C7" s="19"/>
      <c r="D7" s="19" t="s">
        <v>6</v>
      </c>
      <c r="E7" s="17" t="s">
        <v>7</v>
      </c>
      <c r="F7" s="19" t="s">
        <v>9</v>
      </c>
      <c r="G7" s="19" t="s">
        <v>10</v>
      </c>
      <c r="H7" s="19" t="s">
        <v>11</v>
      </c>
      <c r="I7" s="19" t="s">
        <v>12</v>
      </c>
      <c r="J7" s="19" t="s">
        <v>13</v>
      </c>
      <c r="K7" s="19" t="s">
        <v>14</v>
      </c>
      <c r="L7" s="19" t="s">
        <v>15</v>
      </c>
      <c r="M7" s="19" t="s">
        <v>26</v>
      </c>
      <c r="N7" s="19" t="s">
        <v>27</v>
      </c>
      <c r="O7" s="19" t="s">
        <v>35</v>
      </c>
      <c r="P7" s="19" t="s">
        <v>36</v>
      </c>
      <c r="Q7" s="19" t="s">
        <v>40</v>
      </c>
      <c r="R7" s="19" t="s">
        <v>41</v>
      </c>
      <c r="S7" s="19" t="s">
        <v>42</v>
      </c>
      <c r="T7" s="19" t="s">
        <v>43</v>
      </c>
    </row>
    <row r="8" spans="1:25" ht="27.75" customHeight="1" x14ac:dyDescent="0.25">
      <c r="A8" s="19"/>
      <c r="B8" s="19"/>
      <c r="C8" s="19"/>
      <c r="D8" s="19"/>
      <c r="E8" s="17" t="s">
        <v>8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5" ht="24" customHeight="1" x14ac:dyDescent="0.25">
      <c r="A9" s="18" t="s">
        <v>32</v>
      </c>
      <c r="B9" s="18" t="s">
        <v>24</v>
      </c>
      <c r="C9" s="17" t="s">
        <v>46</v>
      </c>
      <c r="D9" s="17" t="s">
        <v>17</v>
      </c>
      <c r="E9" s="17" t="s">
        <v>17</v>
      </c>
      <c r="F9" s="17" t="s">
        <v>17</v>
      </c>
      <c r="G9" s="17" t="s">
        <v>17</v>
      </c>
      <c r="H9" s="12">
        <f>H10+H11</f>
        <v>23784.446</v>
      </c>
      <c r="I9" s="12">
        <f t="shared" ref="I9:P9" si="0">I10+I11</f>
        <v>193098.70800000001</v>
      </c>
      <c r="J9" s="12">
        <f t="shared" si="0"/>
        <v>33307.980000000003</v>
      </c>
      <c r="K9" s="12">
        <f t="shared" si="0"/>
        <v>307340.66300000006</v>
      </c>
      <c r="L9" s="12">
        <f t="shared" si="0"/>
        <v>192505.13950999998</v>
      </c>
      <c r="M9" s="12">
        <f t="shared" si="0"/>
        <v>68079.617999999988</v>
      </c>
      <c r="N9" s="12">
        <f t="shared" si="0"/>
        <v>415863.38699999999</v>
      </c>
      <c r="O9" s="12"/>
      <c r="P9" s="12">
        <f t="shared" si="0"/>
        <v>159416.152</v>
      </c>
      <c r="Q9" s="12"/>
      <c r="R9" s="12"/>
      <c r="S9" s="12"/>
      <c r="T9" s="12"/>
      <c r="U9" s="2"/>
    </row>
    <row r="10" spans="1:25" ht="24" customHeight="1" x14ac:dyDescent="0.25">
      <c r="A10" s="18"/>
      <c r="B10" s="18"/>
      <c r="C10" s="18" t="s">
        <v>16</v>
      </c>
      <c r="D10" s="16">
        <v>811</v>
      </c>
      <c r="E10" s="18" t="s">
        <v>17</v>
      </c>
      <c r="F10" s="18" t="s">
        <v>17</v>
      </c>
      <c r="G10" s="18" t="s">
        <v>17</v>
      </c>
      <c r="H10" s="4">
        <f>H12+H14</f>
        <v>19584.387999999999</v>
      </c>
      <c r="I10" s="4">
        <f t="shared" ref="I10:P10" si="1">I12+I14</f>
        <v>193098.70800000001</v>
      </c>
      <c r="J10" s="4">
        <f t="shared" si="1"/>
        <v>32019.938000000002</v>
      </c>
      <c r="K10" s="4">
        <f t="shared" si="1"/>
        <v>186097.97100000002</v>
      </c>
      <c r="L10" s="4">
        <f t="shared" si="1"/>
        <v>173024.70199999999</v>
      </c>
      <c r="M10" s="4">
        <f t="shared" si="1"/>
        <v>68079.617999999988</v>
      </c>
      <c r="N10" s="4">
        <f t="shared" si="1"/>
        <v>415863.38699999999</v>
      </c>
      <c r="O10" s="4"/>
      <c r="P10" s="4">
        <f t="shared" si="1"/>
        <v>159416.152</v>
      </c>
      <c r="Q10" s="4"/>
      <c r="R10" s="4"/>
      <c r="S10" s="4"/>
      <c r="T10" s="4"/>
      <c r="U10" s="2"/>
      <c r="V10" s="2"/>
      <c r="W10" s="2"/>
      <c r="X10" s="2"/>
      <c r="Y10" s="2"/>
    </row>
    <row r="11" spans="1:25" ht="24" customHeight="1" x14ac:dyDescent="0.25">
      <c r="A11" s="18"/>
      <c r="B11" s="18"/>
      <c r="C11" s="18"/>
      <c r="D11" s="16">
        <v>815</v>
      </c>
      <c r="E11" s="18"/>
      <c r="F11" s="18"/>
      <c r="G11" s="18"/>
      <c r="H11" s="4">
        <f>H13+H15</f>
        <v>4200.058</v>
      </c>
      <c r="I11" s="4"/>
      <c r="J11" s="4">
        <f t="shared" ref="J11:L11" si="2">J13+J15</f>
        <v>1288.0419999999999</v>
      </c>
      <c r="K11" s="4">
        <f t="shared" si="2"/>
        <v>121242.69200000001</v>
      </c>
      <c r="L11" s="4">
        <f t="shared" si="2"/>
        <v>19480.43751</v>
      </c>
      <c r="M11" s="4"/>
      <c r="N11" s="4"/>
      <c r="O11" s="4"/>
      <c r="P11" s="4"/>
      <c r="Q11" s="4"/>
      <c r="R11" s="4"/>
      <c r="S11" s="4"/>
      <c r="T11" s="4"/>
      <c r="U11" s="2"/>
    </row>
    <row r="12" spans="1:25" ht="24" customHeight="1" x14ac:dyDescent="0.25">
      <c r="A12" s="18"/>
      <c r="B12" s="18"/>
      <c r="C12" s="18" t="s">
        <v>20</v>
      </c>
      <c r="D12" s="16">
        <v>811</v>
      </c>
      <c r="E12" s="18"/>
      <c r="F12" s="18"/>
      <c r="G12" s="18"/>
      <c r="H12" s="5">
        <f>H23+H30+H46+H55+H60+H65</f>
        <v>350.88800000000003</v>
      </c>
      <c r="I12" s="5">
        <f t="shared" ref="I12:N12" si="3">I23+I30+I40+I46+I55+I60+I65</f>
        <v>8098.7079999999996</v>
      </c>
      <c r="J12" s="5">
        <f t="shared" si="3"/>
        <v>230.46600000000001</v>
      </c>
      <c r="K12" s="5">
        <f t="shared" si="3"/>
        <v>11983.315000000001</v>
      </c>
      <c r="L12" s="5">
        <f t="shared" si="3"/>
        <v>63389.090000000004</v>
      </c>
      <c r="M12" s="5">
        <f t="shared" si="3"/>
        <v>5872.3810000000003</v>
      </c>
      <c r="N12" s="5">
        <f t="shared" si="3"/>
        <v>14389.597</v>
      </c>
      <c r="O12" s="5"/>
      <c r="P12" s="5">
        <f>P23+P30+P40+P46+P55+P60+P65</f>
        <v>159416.152</v>
      </c>
      <c r="Q12" s="5"/>
      <c r="R12" s="5"/>
      <c r="S12" s="5"/>
      <c r="T12" s="5"/>
    </row>
    <row r="13" spans="1:25" ht="24" customHeight="1" x14ac:dyDescent="0.25">
      <c r="A13" s="18"/>
      <c r="B13" s="18"/>
      <c r="C13" s="18"/>
      <c r="D13" s="16">
        <v>815</v>
      </c>
      <c r="E13" s="18"/>
      <c r="F13" s="18"/>
      <c r="G13" s="18"/>
      <c r="H13" s="5">
        <f>H40+H31+H47</f>
        <v>2320.7579999999998</v>
      </c>
      <c r="I13" s="5"/>
      <c r="J13" s="5">
        <f>J40+J31+J47</f>
        <v>55.713999999999999</v>
      </c>
      <c r="K13" s="5">
        <f>K40+K31+K47</f>
        <v>18230.296000000002</v>
      </c>
      <c r="L13" s="5">
        <f>L40+L31+L47</f>
        <v>1167.93751</v>
      </c>
      <c r="M13" s="5"/>
      <c r="N13" s="5"/>
      <c r="O13" s="5"/>
      <c r="P13" s="5"/>
      <c r="Q13" s="5"/>
      <c r="R13" s="5"/>
      <c r="S13" s="5"/>
      <c r="T13" s="5"/>
    </row>
    <row r="14" spans="1:25" ht="24" customHeight="1" x14ac:dyDescent="0.25">
      <c r="A14" s="18"/>
      <c r="B14" s="18"/>
      <c r="C14" s="18" t="s">
        <v>21</v>
      </c>
      <c r="D14" s="16">
        <v>811</v>
      </c>
      <c r="E14" s="18"/>
      <c r="F14" s="18"/>
      <c r="G14" s="18"/>
      <c r="H14" s="5">
        <f>H16+H18+H20</f>
        <v>19233.5</v>
      </c>
      <c r="I14" s="5">
        <f>I16+I18+I20</f>
        <v>185000</v>
      </c>
      <c r="J14" s="5">
        <f t="shared" ref="J14:N14" si="4">J16+J18+J20</f>
        <v>31789.472000000002</v>
      </c>
      <c r="K14" s="5">
        <f t="shared" si="4"/>
        <v>174114.65600000002</v>
      </c>
      <c r="L14" s="5">
        <f t="shared" si="4"/>
        <v>109635.61199999999</v>
      </c>
      <c r="M14" s="5">
        <f t="shared" si="4"/>
        <v>62207.236999999994</v>
      </c>
      <c r="N14" s="5">
        <f t="shared" si="4"/>
        <v>401473.79</v>
      </c>
      <c r="O14" s="5"/>
      <c r="P14" s="5"/>
      <c r="Q14" s="5"/>
      <c r="R14" s="5"/>
      <c r="S14" s="5"/>
      <c r="T14" s="5"/>
    </row>
    <row r="15" spans="1:25" ht="24" customHeight="1" x14ac:dyDescent="0.25">
      <c r="A15" s="18"/>
      <c r="B15" s="18"/>
      <c r="C15" s="18"/>
      <c r="D15" s="16">
        <v>815</v>
      </c>
      <c r="E15" s="18"/>
      <c r="F15" s="18"/>
      <c r="G15" s="18"/>
      <c r="H15" s="5">
        <f>H17+H19+H21</f>
        <v>1879.3</v>
      </c>
      <c r="I15" s="5"/>
      <c r="J15" s="5">
        <f>J33+J41</f>
        <v>1232.328</v>
      </c>
      <c r="K15" s="5">
        <f>K33+K41+K49</f>
        <v>103012.39600000001</v>
      </c>
      <c r="L15" s="5">
        <f>L17+L19+L21</f>
        <v>18312.5</v>
      </c>
      <c r="M15" s="5"/>
      <c r="N15" s="5"/>
      <c r="O15" s="5"/>
      <c r="P15" s="5"/>
      <c r="Q15" s="5"/>
      <c r="R15" s="5"/>
      <c r="S15" s="5"/>
      <c r="T15" s="5"/>
    </row>
    <row r="16" spans="1:25" ht="24" customHeight="1" x14ac:dyDescent="0.25">
      <c r="A16" s="18"/>
      <c r="B16" s="18"/>
      <c r="C16" s="18" t="s">
        <v>19</v>
      </c>
      <c r="D16" s="16">
        <v>811</v>
      </c>
      <c r="E16" s="18"/>
      <c r="F16" s="18"/>
      <c r="G16" s="18"/>
      <c r="H16" s="5">
        <f>H25+H34+H50+H57+H62+H67</f>
        <v>1731</v>
      </c>
      <c r="I16" s="5"/>
      <c r="J16" s="5">
        <f>J25+J34+J50+J57+J62+J67</f>
        <v>91.165000000000006</v>
      </c>
      <c r="K16" s="5">
        <f>K25+K34+K50+K57+K62+K67</f>
        <v>54406.053</v>
      </c>
      <c r="L16" s="5">
        <f>L25+L34+L50+L57+L62+L67</f>
        <v>25635.612000000001</v>
      </c>
      <c r="M16" s="5">
        <f>M25+M34+M50+M57+M62+M67</f>
        <v>244.14500000000001</v>
      </c>
      <c r="N16" s="5"/>
      <c r="O16" s="5"/>
      <c r="P16" s="5"/>
      <c r="Q16" s="5"/>
      <c r="R16" s="5"/>
      <c r="S16" s="5"/>
      <c r="T16" s="5"/>
    </row>
    <row r="17" spans="1:20" ht="24" customHeight="1" x14ac:dyDescent="0.25">
      <c r="A17" s="18"/>
      <c r="B17" s="18"/>
      <c r="C17" s="18"/>
      <c r="D17" s="16">
        <v>815</v>
      </c>
      <c r="E17" s="18"/>
      <c r="F17" s="18"/>
      <c r="G17" s="18"/>
      <c r="H17" s="5">
        <f>H35+H42+H51</f>
        <v>169.2</v>
      </c>
      <c r="I17" s="5"/>
      <c r="J17" s="5">
        <f>J35+J42+J51</f>
        <v>24.646999999999998</v>
      </c>
      <c r="K17" s="5">
        <f>K35+K42+K51</f>
        <v>43012.396000000001</v>
      </c>
      <c r="L17" s="5">
        <f>L35+L42+L51</f>
        <v>18312.5</v>
      </c>
      <c r="M17" s="5"/>
      <c r="N17" s="5"/>
      <c r="O17" s="5"/>
      <c r="P17" s="5"/>
      <c r="Q17" s="5"/>
      <c r="R17" s="5"/>
      <c r="S17" s="5"/>
      <c r="T17" s="5"/>
    </row>
    <row r="18" spans="1:20" ht="24" customHeight="1" x14ac:dyDescent="0.25">
      <c r="A18" s="18"/>
      <c r="B18" s="18"/>
      <c r="C18" s="18" t="s">
        <v>18</v>
      </c>
      <c r="D18" s="16">
        <v>811</v>
      </c>
      <c r="E18" s="18"/>
      <c r="F18" s="18"/>
      <c r="G18" s="18"/>
      <c r="H18" s="5">
        <f t="shared" ref="H18:N18" si="5">H26+H36+H52+H58+H63+H68</f>
        <v>17502.5</v>
      </c>
      <c r="I18" s="5">
        <f t="shared" si="5"/>
        <v>185000</v>
      </c>
      <c r="J18" s="5">
        <f t="shared" si="5"/>
        <v>4467.107</v>
      </c>
      <c r="K18" s="5">
        <f t="shared" si="5"/>
        <v>80000</v>
      </c>
      <c r="L18" s="5">
        <f t="shared" si="5"/>
        <v>84000</v>
      </c>
      <c r="M18" s="5">
        <f t="shared" si="5"/>
        <v>61963.091999999997</v>
      </c>
      <c r="N18" s="5">
        <f t="shared" si="5"/>
        <v>401473.79</v>
      </c>
      <c r="O18" s="5"/>
      <c r="P18" s="5"/>
      <c r="Q18" s="5"/>
      <c r="R18" s="5"/>
      <c r="S18" s="5"/>
      <c r="T18" s="5"/>
    </row>
    <row r="19" spans="1:20" ht="24" customHeight="1" x14ac:dyDescent="0.25">
      <c r="A19" s="18"/>
      <c r="B19" s="18"/>
      <c r="C19" s="18"/>
      <c r="D19" s="16">
        <v>815</v>
      </c>
      <c r="E19" s="18"/>
      <c r="F19" s="18"/>
      <c r="G19" s="18"/>
      <c r="H19" s="5">
        <f>H37+H43+H53</f>
        <v>1710.1</v>
      </c>
      <c r="I19" s="5"/>
      <c r="J19" s="5">
        <f>J37+J43+J53</f>
        <v>1207.681</v>
      </c>
      <c r="K19" s="5">
        <f>K37+K43+K53</f>
        <v>60000</v>
      </c>
      <c r="L19" s="5"/>
      <c r="M19" s="5"/>
      <c r="N19" s="5"/>
      <c r="O19" s="5"/>
      <c r="P19" s="5"/>
      <c r="Q19" s="5"/>
      <c r="R19" s="5"/>
      <c r="S19" s="5"/>
      <c r="T19" s="5"/>
    </row>
    <row r="20" spans="1:20" ht="24" customHeight="1" x14ac:dyDescent="0.25">
      <c r="A20" s="18"/>
      <c r="B20" s="18"/>
      <c r="C20" s="18" t="s">
        <v>33</v>
      </c>
      <c r="D20" s="16">
        <v>811</v>
      </c>
      <c r="E20" s="18"/>
      <c r="F20" s="18"/>
      <c r="G20" s="18"/>
      <c r="H20" s="5"/>
      <c r="I20" s="5"/>
      <c r="J20" s="5">
        <f>J27++J38</f>
        <v>27231.200000000001</v>
      </c>
      <c r="K20" s="5">
        <f>K27++K38</f>
        <v>39708.603000000003</v>
      </c>
      <c r="L20" s="5"/>
      <c r="M20" s="5"/>
      <c r="N20" s="5"/>
      <c r="O20" s="5"/>
      <c r="P20" s="5"/>
      <c r="Q20" s="5"/>
      <c r="R20" s="5"/>
      <c r="S20" s="5"/>
      <c r="T20" s="5"/>
    </row>
    <row r="21" spans="1:20" ht="24" customHeight="1" x14ac:dyDescent="0.25">
      <c r="A21" s="18"/>
      <c r="B21" s="18"/>
      <c r="C21" s="18"/>
      <c r="D21" s="16">
        <v>815</v>
      </c>
      <c r="E21" s="18"/>
      <c r="F21" s="18"/>
      <c r="G21" s="18"/>
      <c r="H21" s="5"/>
      <c r="I21" s="5"/>
      <c r="J21" s="5">
        <f t="shared" ref="J21:K21" si="6">J27+J38</f>
        <v>27231.200000000001</v>
      </c>
      <c r="K21" s="5">
        <f t="shared" si="6"/>
        <v>39708.603000000003</v>
      </c>
      <c r="L21" s="5"/>
      <c r="M21" s="5"/>
      <c r="N21" s="5"/>
      <c r="O21" s="5"/>
      <c r="P21" s="5"/>
      <c r="Q21" s="5"/>
      <c r="R21" s="5"/>
      <c r="S21" s="5"/>
      <c r="T21" s="5"/>
    </row>
    <row r="22" spans="1:20" ht="30.75" customHeight="1" x14ac:dyDescent="0.25">
      <c r="A22" s="18" t="s">
        <v>29</v>
      </c>
      <c r="B22" s="18" t="s">
        <v>22</v>
      </c>
      <c r="C22" s="17" t="s">
        <v>16</v>
      </c>
      <c r="D22" s="17">
        <v>811</v>
      </c>
      <c r="E22" s="18" t="s">
        <v>17</v>
      </c>
      <c r="F22" s="18" t="s">
        <v>17</v>
      </c>
      <c r="G22" s="18" t="s">
        <v>17</v>
      </c>
      <c r="H22" s="4">
        <f>H23+H24</f>
        <v>12876.144</v>
      </c>
      <c r="I22" s="4">
        <f t="shared" ref="I22:L22" si="7">I23+I24</f>
        <v>7681.6769999999997</v>
      </c>
      <c r="J22" s="4">
        <f t="shared" si="7"/>
        <v>32019.938000000002</v>
      </c>
      <c r="K22" s="4">
        <f>K23+K24</f>
        <v>52901.150999999998</v>
      </c>
      <c r="L22" s="4">
        <f t="shared" si="7"/>
        <v>22307.075999999997</v>
      </c>
      <c r="M22" s="4"/>
      <c r="N22" s="4"/>
      <c r="O22" s="4"/>
      <c r="P22" s="4"/>
      <c r="Q22" s="4"/>
      <c r="R22" s="4"/>
      <c r="S22" s="4"/>
      <c r="T22" s="4"/>
    </row>
    <row r="23" spans="1:20" ht="30.75" customHeight="1" x14ac:dyDescent="0.25">
      <c r="A23" s="18"/>
      <c r="B23" s="18"/>
      <c r="C23" s="16" t="s">
        <v>20</v>
      </c>
      <c r="D23" s="16">
        <v>811</v>
      </c>
      <c r="E23" s="18"/>
      <c r="F23" s="18"/>
      <c r="G23" s="18"/>
      <c r="H23" s="5">
        <v>220.25200000000001</v>
      </c>
      <c r="I23" s="5">
        <v>7681.6769999999997</v>
      </c>
      <c r="J23" s="5">
        <v>230.46600000000001</v>
      </c>
      <c r="K23" s="5">
        <v>3184.7950000000001</v>
      </c>
      <c r="L23" s="5">
        <v>1564.7059999999999</v>
      </c>
      <c r="M23" s="5"/>
      <c r="N23" s="5"/>
      <c r="O23" s="5"/>
      <c r="P23" s="5"/>
      <c r="Q23" s="5"/>
      <c r="R23" s="5"/>
      <c r="S23" s="5"/>
      <c r="T23" s="5"/>
    </row>
    <row r="24" spans="1:20" ht="30.75" customHeight="1" x14ac:dyDescent="0.25">
      <c r="A24" s="18"/>
      <c r="B24" s="18"/>
      <c r="C24" s="16" t="s">
        <v>21</v>
      </c>
      <c r="D24" s="16">
        <v>811</v>
      </c>
      <c r="E24" s="18"/>
      <c r="F24" s="18"/>
      <c r="G24" s="18"/>
      <c r="H24" s="5">
        <f>H25+H26+H27</f>
        <v>12655.892</v>
      </c>
      <c r="I24" s="5"/>
      <c r="J24" s="5">
        <f>J25+J26+J27</f>
        <v>31789.472000000002</v>
      </c>
      <c r="K24" s="5">
        <f>K25</f>
        <v>49716.356</v>
      </c>
      <c r="L24" s="5">
        <f t="shared" ref="L24" si="8">L25+L26+L27</f>
        <v>20742.37</v>
      </c>
      <c r="M24" s="5"/>
      <c r="N24" s="5"/>
      <c r="O24" s="5"/>
      <c r="P24" s="5"/>
      <c r="Q24" s="5"/>
      <c r="R24" s="5"/>
      <c r="S24" s="5"/>
      <c r="T24" s="5"/>
    </row>
    <row r="25" spans="1:20" ht="30.75" customHeight="1" x14ac:dyDescent="0.25">
      <c r="A25" s="18"/>
      <c r="B25" s="18"/>
      <c r="C25" s="16" t="s">
        <v>19</v>
      </c>
      <c r="D25" s="16">
        <v>811</v>
      </c>
      <c r="E25" s="18"/>
      <c r="F25" s="18"/>
      <c r="G25" s="18"/>
      <c r="H25" s="5">
        <v>1148.116</v>
      </c>
      <c r="I25" s="5"/>
      <c r="J25" s="5">
        <v>91.165000000000006</v>
      </c>
      <c r="K25" s="5">
        <v>49716.356</v>
      </c>
      <c r="L25" s="5">
        <v>20742.37</v>
      </c>
      <c r="M25" s="5"/>
      <c r="N25" s="5"/>
      <c r="O25" s="5"/>
      <c r="P25" s="5"/>
      <c r="Q25" s="5"/>
      <c r="R25" s="5"/>
      <c r="S25" s="5"/>
      <c r="T25" s="5"/>
    </row>
    <row r="26" spans="1:20" ht="30.75" customHeight="1" x14ac:dyDescent="0.25">
      <c r="A26" s="18"/>
      <c r="B26" s="18"/>
      <c r="C26" s="16" t="s">
        <v>18</v>
      </c>
      <c r="D26" s="16">
        <v>811</v>
      </c>
      <c r="E26" s="18"/>
      <c r="F26" s="18"/>
      <c r="G26" s="18"/>
      <c r="H26" s="5">
        <v>11507.776</v>
      </c>
      <c r="I26" s="5"/>
      <c r="J26" s="5">
        <v>4467.107</v>
      </c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30.75" customHeight="1" x14ac:dyDescent="0.25">
      <c r="A27" s="18"/>
      <c r="B27" s="18"/>
      <c r="C27" s="16" t="s">
        <v>33</v>
      </c>
      <c r="D27" s="16">
        <v>811</v>
      </c>
      <c r="E27" s="18"/>
      <c r="F27" s="18"/>
      <c r="G27" s="18"/>
      <c r="H27" s="5"/>
      <c r="I27" s="5"/>
      <c r="J27" s="5">
        <v>27231.200000000001</v>
      </c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27" customHeight="1" x14ac:dyDescent="0.25">
      <c r="A28" s="18" t="s">
        <v>31</v>
      </c>
      <c r="B28" s="18" t="s">
        <v>25</v>
      </c>
      <c r="C28" s="19" t="s">
        <v>16</v>
      </c>
      <c r="D28" s="17">
        <v>811</v>
      </c>
      <c r="E28" s="18" t="s">
        <v>17</v>
      </c>
      <c r="F28" s="18" t="s">
        <v>17</v>
      </c>
      <c r="G28" s="18" t="s">
        <v>17</v>
      </c>
      <c r="H28" s="4">
        <f>H30+H32</f>
        <v>6708.2440000000006</v>
      </c>
      <c r="I28" s="4"/>
      <c r="J28" s="4"/>
      <c r="K28" s="4">
        <f>K30+K32</f>
        <v>52239.100000000006</v>
      </c>
      <c r="L28" s="4">
        <f t="shared" ref="L28" si="9">L30+L32</f>
        <v>10547.366</v>
      </c>
      <c r="M28" s="4"/>
      <c r="N28" s="4"/>
      <c r="O28" s="4"/>
      <c r="P28" s="4"/>
      <c r="Q28" s="4"/>
      <c r="R28" s="4"/>
      <c r="S28" s="4"/>
      <c r="T28" s="4"/>
    </row>
    <row r="29" spans="1:20" ht="27" customHeight="1" x14ac:dyDescent="0.25">
      <c r="A29" s="18"/>
      <c r="B29" s="18"/>
      <c r="C29" s="19"/>
      <c r="D29" s="17">
        <v>815</v>
      </c>
      <c r="E29" s="18"/>
      <c r="F29" s="18"/>
      <c r="G29" s="18"/>
      <c r="H29" s="4"/>
      <c r="I29" s="4"/>
      <c r="J29" s="4">
        <f>J31+J33</f>
        <v>1288.0419999999999</v>
      </c>
      <c r="K29" s="4">
        <f>K31+K33</f>
        <v>15559.726000000001</v>
      </c>
      <c r="L29" s="4"/>
      <c r="M29" s="4"/>
      <c r="N29" s="4"/>
      <c r="O29" s="4"/>
      <c r="P29" s="4"/>
      <c r="Q29" s="4"/>
      <c r="R29" s="4"/>
      <c r="S29" s="4"/>
      <c r="T29" s="4"/>
    </row>
    <row r="30" spans="1:20" ht="27" customHeight="1" x14ac:dyDescent="0.25">
      <c r="A30" s="18"/>
      <c r="B30" s="18"/>
      <c r="C30" s="18" t="s">
        <v>20</v>
      </c>
      <c r="D30" s="16">
        <v>811</v>
      </c>
      <c r="E30" s="18"/>
      <c r="F30" s="18"/>
      <c r="G30" s="18"/>
      <c r="H30" s="5">
        <v>130.636</v>
      </c>
      <c r="I30" s="5"/>
      <c r="J30" s="5"/>
      <c r="K30" s="5">
        <v>7840.8</v>
      </c>
      <c r="L30" s="5">
        <v>5654.1239999999998</v>
      </c>
      <c r="M30" s="5"/>
      <c r="N30" s="5"/>
      <c r="O30" s="5"/>
      <c r="P30" s="5"/>
      <c r="Q30" s="5"/>
      <c r="R30" s="5"/>
      <c r="S30" s="5"/>
      <c r="T30" s="5"/>
    </row>
    <row r="31" spans="1:20" ht="27" customHeight="1" x14ac:dyDescent="0.25">
      <c r="A31" s="18"/>
      <c r="B31" s="18"/>
      <c r="C31" s="18"/>
      <c r="D31" s="16">
        <v>815</v>
      </c>
      <c r="E31" s="18"/>
      <c r="F31" s="18"/>
      <c r="G31" s="18"/>
      <c r="H31" s="5"/>
      <c r="I31" s="5"/>
      <c r="J31" s="5">
        <v>55.713999999999999</v>
      </c>
      <c r="K31" s="5">
        <f>15559.726</f>
        <v>15559.726000000001</v>
      </c>
      <c r="L31" s="5"/>
      <c r="M31" s="5"/>
      <c r="N31" s="5"/>
      <c r="O31" s="5"/>
      <c r="P31" s="5"/>
      <c r="Q31" s="5"/>
      <c r="R31" s="5"/>
      <c r="S31" s="5"/>
      <c r="T31" s="5"/>
    </row>
    <row r="32" spans="1:20" ht="22.5" customHeight="1" x14ac:dyDescent="0.25">
      <c r="A32" s="18"/>
      <c r="B32" s="18"/>
      <c r="C32" s="18" t="s">
        <v>21</v>
      </c>
      <c r="D32" s="16">
        <v>811</v>
      </c>
      <c r="E32" s="18"/>
      <c r="F32" s="18"/>
      <c r="G32" s="18"/>
      <c r="H32" s="5">
        <f>H34+H36</f>
        <v>6577.6080000000002</v>
      </c>
      <c r="I32" s="5"/>
      <c r="J32" s="5"/>
      <c r="K32" s="5">
        <f>K34+K36+K38</f>
        <v>44398.3</v>
      </c>
      <c r="L32" s="5">
        <f>L34+L36</f>
        <v>4893.2420000000002</v>
      </c>
      <c r="M32" s="5"/>
      <c r="N32" s="5"/>
      <c r="O32" s="5"/>
      <c r="P32" s="5"/>
      <c r="Q32" s="5"/>
      <c r="R32" s="5"/>
      <c r="S32" s="5"/>
      <c r="T32" s="5"/>
    </row>
    <row r="33" spans="1:20" ht="23.25" customHeight="1" x14ac:dyDescent="0.25">
      <c r="A33" s="18"/>
      <c r="B33" s="18"/>
      <c r="C33" s="18"/>
      <c r="D33" s="16">
        <v>815</v>
      </c>
      <c r="E33" s="18"/>
      <c r="F33" s="18"/>
      <c r="G33" s="18"/>
      <c r="H33" s="5"/>
      <c r="I33" s="5"/>
      <c r="J33" s="5">
        <f>J35+J37</f>
        <v>1232.328</v>
      </c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20.25" customHeight="1" x14ac:dyDescent="0.25">
      <c r="A34" s="18"/>
      <c r="B34" s="18"/>
      <c r="C34" s="18" t="s">
        <v>19</v>
      </c>
      <c r="D34" s="16">
        <v>811</v>
      </c>
      <c r="E34" s="18"/>
      <c r="F34" s="18"/>
      <c r="G34" s="18"/>
      <c r="H34" s="5">
        <v>582.88400000000001</v>
      </c>
      <c r="I34" s="5"/>
      <c r="J34" s="5"/>
      <c r="K34" s="5">
        <v>4689.6970000000001</v>
      </c>
      <c r="L34" s="5">
        <v>4893.2420000000002</v>
      </c>
      <c r="M34" s="5"/>
      <c r="N34" s="5"/>
      <c r="O34" s="5"/>
      <c r="P34" s="5"/>
      <c r="Q34" s="5"/>
      <c r="R34" s="5"/>
      <c r="S34" s="5"/>
      <c r="T34" s="5"/>
    </row>
    <row r="35" spans="1:20" ht="22.5" customHeight="1" x14ac:dyDescent="0.25">
      <c r="A35" s="18"/>
      <c r="B35" s="18"/>
      <c r="C35" s="18"/>
      <c r="D35" s="16">
        <v>815</v>
      </c>
      <c r="E35" s="18"/>
      <c r="F35" s="18"/>
      <c r="G35" s="18"/>
      <c r="H35" s="5"/>
      <c r="I35" s="5"/>
      <c r="J35" s="5">
        <v>24.646999999999998</v>
      </c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23.25" customHeight="1" x14ac:dyDescent="0.25">
      <c r="A36" s="18"/>
      <c r="B36" s="18"/>
      <c r="C36" s="18" t="s">
        <v>18</v>
      </c>
      <c r="D36" s="16">
        <v>811</v>
      </c>
      <c r="E36" s="18"/>
      <c r="F36" s="18"/>
      <c r="G36" s="18"/>
      <c r="H36" s="5">
        <v>5994.7240000000002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23.25" customHeight="1" x14ac:dyDescent="0.25">
      <c r="A37" s="18"/>
      <c r="B37" s="18"/>
      <c r="C37" s="18"/>
      <c r="D37" s="16">
        <v>815</v>
      </c>
      <c r="E37" s="18"/>
      <c r="F37" s="18"/>
      <c r="G37" s="18"/>
      <c r="H37" s="5"/>
      <c r="I37" s="5"/>
      <c r="J37" s="5">
        <v>1207.681</v>
      </c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27" customHeight="1" x14ac:dyDescent="0.25">
      <c r="A38" s="18"/>
      <c r="B38" s="18"/>
      <c r="C38" s="16" t="s">
        <v>33</v>
      </c>
      <c r="D38" s="16">
        <v>811</v>
      </c>
      <c r="E38" s="16" t="s">
        <v>17</v>
      </c>
      <c r="F38" s="16" t="s">
        <v>17</v>
      </c>
      <c r="G38" s="16" t="s">
        <v>17</v>
      </c>
      <c r="H38" s="5"/>
      <c r="I38" s="5"/>
      <c r="J38" s="5"/>
      <c r="K38" s="5">
        <v>39708.603000000003</v>
      </c>
      <c r="L38" s="5"/>
      <c r="M38" s="5"/>
      <c r="N38" s="5"/>
      <c r="O38" s="5"/>
      <c r="P38" s="5"/>
      <c r="Q38" s="5"/>
      <c r="R38" s="5"/>
      <c r="S38" s="5"/>
      <c r="T38" s="5"/>
    </row>
    <row r="39" spans="1:20" ht="27" customHeight="1" x14ac:dyDescent="0.25">
      <c r="A39" s="18" t="s">
        <v>30</v>
      </c>
      <c r="B39" s="18" t="s">
        <v>23</v>
      </c>
      <c r="C39" s="17" t="s">
        <v>16</v>
      </c>
      <c r="D39" s="17">
        <v>815</v>
      </c>
      <c r="E39" s="18" t="s">
        <v>17</v>
      </c>
      <c r="F39" s="18" t="s">
        <v>17</v>
      </c>
      <c r="G39" s="18" t="s">
        <v>17</v>
      </c>
      <c r="H39" s="4">
        <f>H40+H41</f>
        <v>4200.058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9.25" customHeight="1" x14ac:dyDescent="0.25">
      <c r="A40" s="18"/>
      <c r="B40" s="18"/>
      <c r="C40" s="16" t="s">
        <v>20</v>
      </c>
      <c r="D40" s="16">
        <v>815</v>
      </c>
      <c r="E40" s="18"/>
      <c r="F40" s="18"/>
      <c r="G40" s="18"/>
      <c r="H40" s="5">
        <v>2320.7579999999998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36.75" customHeight="1" x14ac:dyDescent="0.25">
      <c r="A41" s="18"/>
      <c r="B41" s="18"/>
      <c r="C41" s="16" t="s">
        <v>21</v>
      </c>
      <c r="D41" s="16">
        <v>815</v>
      </c>
      <c r="E41" s="18"/>
      <c r="F41" s="18"/>
      <c r="G41" s="18"/>
      <c r="H41" s="5">
        <f>H42+H43</f>
        <v>1879.3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35.25" customHeight="1" x14ac:dyDescent="0.25">
      <c r="A42" s="18"/>
      <c r="B42" s="18"/>
      <c r="C42" s="16" t="s">
        <v>19</v>
      </c>
      <c r="D42" s="16">
        <v>815</v>
      </c>
      <c r="E42" s="18"/>
      <c r="F42" s="18"/>
      <c r="G42" s="18"/>
      <c r="H42" s="5">
        <v>169.2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42.75" customHeight="1" x14ac:dyDescent="0.25">
      <c r="A43" s="18"/>
      <c r="B43" s="18"/>
      <c r="C43" s="16" t="s">
        <v>18</v>
      </c>
      <c r="D43" s="16">
        <v>815</v>
      </c>
      <c r="E43" s="18"/>
      <c r="F43" s="18"/>
      <c r="G43" s="18"/>
      <c r="H43" s="5">
        <v>1710.1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7" customHeight="1" x14ac:dyDescent="0.25">
      <c r="A44" s="18" t="s">
        <v>34</v>
      </c>
      <c r="B44" s="18" t="s">
        <v>24</v>
      </c>
      <c r="C44" s="19" t="s">
        <v>16</v>
      </c>
      <c r="D44" s="17">
        <v>811</v>
      </c>
      <c r="E44" s="18" t="s">
        <v>17</v>
      </c>
      <c r="F44" s="18" t="s">
        <v>17</v>
      </c>
      <c r="G44" s="18" t="s">
        <v>17</v>
      </c>
      <c r="H44" s="4"/>
      <c r="I44" s="4">
        <f t="shared" ref="I44" si="10">I46+I48</f>
        <v>185417.03099999999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24.75" customHeight="1" x14ac:dyDescent="0.25">
      <c r="A45" s="18"/>
      <c r="B45" s="18"/>
      <c r="C45" s="19"/>
      <c r="D45" s="17">
        <v>815</v>
      </c>
      <c r="E45" s="18"/>
      <c r="F45" s="18"/>
      <c r="G45" s="18"/>
      <c r="H45" s="4"/>
      <c r="I45" s="4"/>
      <c r="J45" s="4"/>
      <c r="K45" s="4">
        <f>K47+K49</f>
        <v>105682.96600000001</v>
      </c>
      <c r="L45" s="4">
        <f t="shared" ref="L45" si="11">L47+L49</f>
        <v>19480.43751</v>
      </c>
      <c r="M45" s="4"/>
      <c r="N45" s="4"/>
      <c r="O45" s="4"/>
      <c r="P45" s="4"/>
      <c r="Q45" s="4"/>
      <c r="R45" s="4"/>
      <c r="S45" s="4"/>
      <c r="T45" s="4"/>
    </row>
    <row r="46" spans="1:20" ht="24" customHeight="1" x14ac:dyDescent="0.25">
      <c r="A46" s="18"/>
      <c r="B46" s="18"/>
      <c r="C46" s="18" t="s">
        <v>20</v>
      </c>
      <c r="D46" s="16">
        <v>811</v>
      </c>
      <c r="E46" s="18"/>
      <c r="F46" s="18"/>
      <c r="G46" s="18"/>
      <c r="H46" s="5"/>
      <c r="I46" s="5">
        <v>417.03100000000001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4" customHeight="1" x14ac:dyDescent="0.25">
      <c r="A47" s="18"/>
      <c r="B47" s="18"/>
      <c r="C47" s="18"/>
      <c r="D47" s="16">
        <v>815</v>
      </c>
      <c r="E47" s="18"/>
      <c r="F47" s="18"/>
      <c r="G47" s="18"/>
      <c r="H47" s="5"/>
      <c r="I47" s="5"/>
      <c r="J47" s="5"/>
      <c r="K47" s="5">
        <v>2670.57</v>
      </c>
      <c r="L47" s="5">
        <v>1167.93751</v>
      </c>
      <c r="M47" s="5"/>
      <c r="N47" s="5"/>
      <c r="O47" s="5"/>
      <c r="P47" s="5"/>
      <c r="Q47" s="5"/>
      <c r="R47" s="5"/>
      <c r="S47" s="5"/>
      <c r="T47" s="5"/>
    </row>
    <row r="48" spans="1:20" ht="24" customHeight="1" x14ac:dyDescent="0.25">
      <c r="A48" s="18"/>
      <c r="B48" s="18"/>
      <c r="C48" s="18" t="s">
        <v>21</v>
      </c>
      <c r="D48" s="16">
        <v>811</v>
      </c>
      <c r="E48" s="18"/>
      <c r="F48" s="18"/>
      <c r="G48" s="18"/>
      <c r="H48" s="5"/>
      <c r="I48" s="5">
        <f>I50+I52</f>
        <v>185000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24.75" customHeight="1" x14ac:dyDescent="0.25">
      <c r="A49" s="18"/>
      <c r="B49" s="18"/>
      <c r="C49" s="18"/>
      <c r="D49" s="16">
        <v>815</v>
      </c>
      <c r="E49" s="18"/>
      <c r="F49" s="18"/>
      <c r="G49" s="18"/>
      <c r="H49" s="5"/>
      <c r="I49" s="5"/>
      <c r="J49" s="5"/>
      <c r="K49" s="5">
        <f>K51+K53</f>
        <v>103012.39600000001</v>
      </c>
      <c r="L49" s="5">
        <f>L51+L53</f>
        <v>18312.5</v>
      </c>
      <c r="M49" s="5"/>
      <c r="N49" s="5"/>
      <c r="O49" s="5"/>
      <c r="P49" s="5"/>
      <c r="Q49" s="5"/>
      <c r="R49" s="5"/>
      <c r="S49" s="5"/>
      <c r="T49" s="5"/>
    </row>
    <row r="50" spans="1:20" ht="23.25" customHeight="1" x14ac:dyDescent="0.25">
      <c r="A50" s="18"/>
      <c r="B50" s="18"/>
      <c r="C50" s="18" t="s">
        <v>19</v>
      </c>
      <c r="D50" s="16">
        <v>811</v>
      </c>
      <c r="E50" s="18"/>
      <c r="F50" s="18"/>
      <c r="G50" s="1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27" customHeight="1" x14ac:dyDescent="0.25">
      <c r="A51" s="18"/>
      <c r="B51" s="18"/>
      <c r="C51" s="18"/>
      <c r="D51" s="16">
        <v>815</v>
      </c>
      <c r="E51" s="18"/>
      <c r="F51" s="18"/>
      <c r="G51" s="18"/>
      <c r="H51" s="5"/>
      <c r="I51" s="5"/>
      <c r="J51" s="5"/>
      <c r="K51" s="5">
        <v>43012.396000000001</v>
      </c>
      <c r="L51" s="5">
        <v>18312.5</v>
      </c>
      <c r="M51" s="5"/>
      <c r="N51" s="5"/>
      <c r="O51" s="5"/>
      <c r="P51" s="5"/>
      <c r="Q51" s="5"/>
      <c r="R51" s="5"/>
      <c r="S51" s="5"/>
      <c r="T51" s="5"/>
    </row>
    <row r="52" spans="1:20" ht="27" customHeight="1" x14ac:dyDescent="0.25">
      <c r="A52" s="18"/>
      <c r="B52" s="18"/>
      <c r="C52" s="18" t="s">
        <v>18</v>
      </c>
      <c r="D52" s="16">
        <v>811</v>
      </c>
      <c r="E52" s="18"/>
      <c r="F52" s="18"/>
      <c r="G52" s="18"/>
      <c r="H52" s="5"/>
      <c r="I52" s="5">
        <v>185000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3.25" customHeight="1" x14ac:dyDescent="0.25">
      <c r="A53" s="18"/>
      <c r="B53" s="18"/>
      <c r="C53" s="18"/>
      <c r="D53" s="16">
        <v>815</v>
      </c>
      <c r="E53" s="18"/>
      <c r="F53" s="18"/>
      <c r="G53" s="18"/>
      <c r="H53" s="5"/>
      <c r="I53" s="5"/>
      <c r="J53" s="5"/>
      <c r="K53" s="5">
        <v>60000</v>
      </c>
      <c r="L53" s="5"/>
      <c r="M53" s="5"/>
      <c r="N53" s="5"/>
      <c r="O53" s="5"/>
      <c r="P53" s="5"/>
      <c r="Q53" s="5"/>
      <c r="R53" s="5"/>
      <c r="S53" s="5"/>
      <c r="T53" s="5"/>
    </row>
    <row r="54" spans="1:20" ht="49.5" customHeight="1" x14ac:dyDescent="0.25">
      <c r="A54" s="18" t="s">
        <v>39</v>
      </c>
      <c r="B54" s="18" t="s">
        <v>22</v>
      </c>
      <c r="C54" s="17" t="s">
        <v>16</v>
      </c>
      <c r="D54" s="17">
        <v>811</v>
      </c>
      <c r="E54" s="18" t="s">
        <v>17</v>
      </c>
      <c r="F54" s="18" t="s">
        <v>17</v>
      </c>
      <c r="G54" s="18" t="s">
        <v>17</v>
      </c>
      <c r="H54" s="4"/>
      <c r="I54" s="4"/>
      <c r="J54" s="4"/>
      <c r="K54" s="4">
        <f t="shared" ref="K54:M54" si="12">K55+K56</f>
        <v>80957.72</v>
      </c>
      <c r="L54" s="4">
        <f t="shared" si="12"/>
        <v>140050.26</v>
      </c>
      <c r="M54" s="4">
        <f t="shared" si="12"/>
        <v>5646.366</v>
      </c>
      <c r="N54" s="4">
        <f t="shared" ref="N54" si="13">N55+N56</f>
        <v>57191.240000000005</v>
      </c>
      <c r="O54" s="4"/>
      <c r="P54" s="4"/>
      <c r="Q54" s="4"/>
      <c r="R54" s="4"/>
      <c r="S54" s="4"/>
      <c r="T54" s="4"/>
    </row>
    <row r="55" spans="1:20" ht="48" customHeight="1" x14ac:dyDescent="0.25">
      <c r="A55" s="18"/>
      <c r="B55" s="18"/>
      <c r="C55" s="16" t="s">
        <v>20</v>
      </c>
      <c r="D55" s="16">
        <v>811</v>
      </c>
      <c r="E55" s="18"/>
      <c r="F55" s="18"/>
      <c r="G55" s="18"/>
      <c r="H55" s="5"/>
      <c r="I55" s="5"/>
      <c r="J55" s="5"/>
      <c r="K55" s="5">
        <v>957.72</v>
      </c>
      <c r="L55" s="5">
        <v>56050.26</v>
      </c>
      <c r="M55" s="5">
        <v>5646.366</v>
      </c>
      <c r="N55" s="5">
        <v>3545.44</v>
      </c>
      <c r="O55" s="5"/>
      <c r="P55" s="5"/>
      <c r="Q55" s="5"/>
      <c r="R55" s="5"/>
      <c r="S55" s="5"/>
      <c r="T55" s="5"/>
    </row>
    <row r="56" spans="1:20" ht="49.5" customHeight="1" x14ac:dyDescent="0.25">
      <c r="A56" s="18"/>
      <c r="B56" s="18"/>
      <c r="C56" s="16" t="s">
        <v>21</v>
      </c>
      <c r="D56" s="16">
        <v>811</v>
      </c>
      <c r="E56" s="18"/>
      <c r="F56" s="18"/>
      <c r="G56" s="18"/>
      <c r="H56" s="5"/>
      <c r="I56" s="5"/>
      <c r="J56" s="5"/>
      <c r="K56" s="5">
        <f>K57+K58</f>
        <v>80000</v>
      </c>
      <c r="L56" s="5">
        <f t="shared" ref="L56:N56" si="14">L57+L58</f>
        <v>84000</v>
      </c>
      <c r="M56" s="5"/>
      <c r="N56" s="5">
        <f t="shared" si="14"/>
        <v>53645.8</v>
      </c>
      <c r="O56" s="5"/>
      <c r="P56" s="5"/>
      <c r="Q56" s="5"/>
      <c r="R56" s="5"/>
      <c r="S56" s="5"/>
      <c r="T56" s="5"/>
    </row>
    <row r="57" spans="1:20" ht="51.75" customHeight="1" x14ac:dyDescent="0.25">
      <c r="A57" s="18"/>
      <c r="B57" s="18"/>
      <c r="C57" s="16" t="s">
        <v>19</v>
      </c>
      <c r="D57" s="16">
        <v>811</v>
      </c>
      <c r="E57" s="18"/>
      <c r="F57" s="18"/>
      <c r="G57" s="1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39.75" customHeight="1" x14ac:dyDescent="0.25">
      <c r="A58" s="18"/>
      <c r="B58" s="18"/>
      <c r="C58" s="16" t="s">
        <v>18</v>
      </c>
      <c r="D58" s="16">
        <v>811</v>
      </c>
      <c r="E58" s="18"/>
      <c r="F58" s="18"/>
      <c r="G58" s="18"/>
      <c r="H58" s="5"/>
      <c r="I58" s="5"/>
      <c r="J58" s="5"/>
      <c r="K58" s="5">
        <v>80000</v>
      </c>
      <c r="L58" s="5">
        <v>84000</v>
      </c>
      <c r="M58" s="5"/>
      <c r="N58" s="5">
        <v>53645.8</v>
      </c>
      <c r="O58" s="5"/>
      <c r="P58" s="5"/>
      <c r="Q58" s="5"/>
      <c r="R58" s="5"/>
      <c r="S58" s="5"/>
      <c r="T58" s="5"/>
    </row>
    <row r="59" spans="1:20" ht="32.25" customHeight="1" x14ac:dyDescent="0.25">
      <c r="A59" s="18" t="s">
        <v>38</v>
      </c>
      <c r="B59" s="18" t="s">
        <v>22</v>
      </c>
      <c r="C59" s="17" t="s">
        <v>16</v>
      </c>
      <c r="D59" s="17">
        <v>811</v>
      </c>
      <c r="E59" s="18" t="s">
        <v>17</v>
      </c>
      <c r="F59" s="18" t="s">
        <v>17</v>
      </c>
      <c r="G59" s="18" t="s">
        <v>17</v>
      </c>
      <c r="H59" s="4"/>
      <c r="I59" s="4"/>
      <c r="J59" s="4"/>
      <c r="K59" s="4"/>
      <c r="L59" s="4">
        <f t="shared" ref="L59" si="15">L60+L61</f>
        <v>120</v>
      </c>
      <c r="M59" s="4"/>
      <c r="N59" s="4"/>
      <c r="O59" s="4"/>
      <c r="P59" s="4"/>
      <c r="Q59" s="4"/>
      <c r="R59" s="4"/>
      <c r="S59" s="4"/>
      <c r="T59" s="4"/>
    </row>
    <row r="60" spans="1:20" ht="32.25" customHeight="1" x14ac:dyDescent="0.25">
      <c r="A60" s="18"/>
      <c r="B60" s="18"/>
      <c r="C60" s="16" t="s">
        <v>20</v>
      </c>
      <c r="D60" s="16">
        <v>811</v>
      </c>
      <c r="E60" s="18"/>
      <c r="F60" s="18"/>
      <c r="G60" s="18"/>
      <c r="H60" s="5"/>
      <c r="I60" s="5"/>
      <c r="J60" s="5"/>
      <c r="K60" s="5"/>
      <c r="L60" s="5">
        <v>120</v>
      </c>
      <c r="M60" s="5"/>
      <c r="N60" s="5"/>
      <c r="O60" s="5"/>
      <c r="P60" s="5"/>
      <c r="Q60" s="5"/>
      <c r="R60" s="5"/>
      <c r="S60" s="5"/>
      <c r="T60" s="5"/>
    </row>
    <row r="61" spans="1:20" ht="32.25" customHeight="1" x14ac:dyDescent="0.25">
      <c r="A61" s="18"/>
      <c r="B61" s="18"/>
      <c r="C61" s="16" t="s">
        <v>21</v>
      </c>
      <c r="D61" s="16">
        <v>811</v>
      </c>
      <c r="E61" s="18"/>
      <c r="F61" s="18"/>
      <c r="G61" s="1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32.25" customHeight="1" x14ac:dyDescent="0.25">
      <c r="A62" s="18"/>
      <c r="B62" s="18"/>
      <c r="C62" s="16" t="s">
        <v>19</v>
      </c>
      <c r="D62" s="16">
        <v>811</v>
      </c>
      <c r="E62" s="18"/>
      <c r="F62" s="18"/>
      <c r="G62" s="1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32.25" customHeight="1" x14ac:dyDescent="0.25">
      <c r="A63" s="18"/>
      <c r="B63" s="18"/>
      <c r="C63" s="16" t="s">
        <v>18</v>
      </c>
      <c r="D63" s="16">
        <v>811</v>
      </c>
      <c r="E63" s="18"/>
      <c r="F63" s="18"/>
      <c r="G63" s="1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36" customHeight="1" x14ac:dyDescent="0.25">
      <c r="A64" s="18" t="s">
        <v>45</v>
      </c>
      <c r="B64" s="18" t="s">
        <v>22</v>
      </c>
      <c r="C64" s="17" t="s">
        <v>16</v>
      </c>
      <c r="D64" s="17">
        <v>811</v>
      </c>
      <c r="E64" s="18" t="s">
        <v>17</v>
      </c>
      <c r="F64" s="18" t="s">
        <v>17</v>
      </c>
      <c r="G64" s="18" t="s">
        <v>17</v>
      </c>
      <c r="H64" s="4"/>
      <c r="I64" s="4"/>
      <c r="J64" s="4"/>
      <c r="K64" s="4"/>
      <c r="L64" s="4"/>
      <c r="M64" s="4">
        <f t="shared" ref="M64:P64" si="16">M65+M66</f>
        <v>62433.251999999993</v>
      </c>
      <c r="N64" s="4">
        <f t="shared" si="16"/>
        <v>358672.147</v>
      </c>
      <c r="O64" s="4"/>
      <c r="P64" s="4">
        <f t="shared" si="16"/>
        <v>159416.152</v>
      </c>
      <c r="Q64" s="4"/>
      <c r="R64" s="4"/>
      <c r="S64" s="4"/>
      <c r="T64" s="4"/>
    </row>
    <row r="65" spans="1:20" ht="36" customHeight="1" x14ac:dyDescent="0.25">
      <c r="A65" s="18"/>
      <c r="B65" s="18"/>
      <c r="C65" s="16" t="s">
        <v>20</v>
      </c>
      <c r="D65" s="16">
        <v>811</v>
      </c>
      <c r="E65" s="18"/>
      <c r="F65" s="18"/>
      <c r="G65" s="18"/>
      <c r="H65" s="5"/>
      <c r="I65" s="5"/>
      <c r="J65" s="5"/>
      <c r="K65" s="5"/>
      <c r="L65" s="5"/>
      <c r="M65" s="5">
        <v>226.01499999999999</v>
      </c>
      <c r="N65" s="5">
        <v>10844.156999999999</v>
      </c>
      <c r="O65" s="5"/>
      <c r="P65" s="5">
        <v>159416.152</v>
      </c>
      <c r="Q65" s="5"/>
      <c r="R65" s="5"/>
      <c r="S65" s="5"/>
      <c r="T65" s="5"/>
    </row>
    <row r="66" spans="1:20" ht="36" customHeight="1" x14ac:dyDescent="0.25">
      <c r="A66" s="18"/>
      <c r="B66" s="18"/>
      <c r="C66" s="16" t="s">
        <v>21</v>
      </c>
      <c r="D66" s="16">
        <v>811</v>
      </c>
      <c r="E66" s="18"/>
      <c r="F66" s="18"/>
      <c r="G66" s="18"/>
      <c r="H66" s="5"/>
      <c r="I66" s="5"/>
      <c r="J66" s="5"/>
      <c r="K66" s="5"/>
      <c r="L66" s="5"/>
      <c r="M66" s="5">
        <f>M67+M68</f>
        <v>62207.236999999994</v>
      </c>
      <c r="N66" s="5">
        <f t="shared" ref="N66" si="17">N67+N68</f>
        <v>347827.99</v>
      </c>
      <c r="O66" s="5"/>
      <c r="P66" s="5"/>
      <c r="Q66" s="5"/>
      <c r="R66" s="5"/>
      <c r="S66" s="5"/>
      <c r="T66" s="5"/>
    </row>
    <row r="67" spans="1:20" ht="36" customHeight="1" x14ac:dyDescent="0.25">
      <c r="A67" s="18"/>
      <c r="B67" s="18"/>
      <c r="C67" s="16" t="s">
        <v>19</v>
      </c>
      <c r="D67" s="16">
        <v>811</v>
      </c>
      <c r="E67" s="18"/>
      <c r="F67" s="18"/>
      <c r="G67" s="18"/>
      <c r="H67" s="5"/>
      <c r="I67" s="5"/>
      <c r="J67" s="5"/>
      <c r="K67" s="5"/>
      <c r="L67" s="5"/>
      <c r="M67" s="5">
        <v>244.14500000000001</v>
      </c>
      <c r="N67" s="5">
        <v>0</v>
      </c>
      <c r="O67" s="5"/>
      <c r="P67" s="5"/>
      <c r="Q67" s="5"/>
      <c r="R67" s="5"/>
      <c r="S67" s="5"/>
      <c r="T67" s="5"/>
    </row>
    <row r="68" spans="1:20" ht="36" customHeight="1" x14ac:dyDescent="0.25">
      <c r="A68" s="18"/>
      <c r="B68" s="18"/>
      <c r="C68" s="16" t="s">
        <v>18</v>
      </c>
      <c r="D68" s="16">
        <v>811</v>
      </c>
      <c r="E68" s="18"/>
      <c r="F68" s="18"/>
      <c r="G68" s="18"/>
      <c r="H68" s="5"/>
      <c r="I68" s="5"/>
      <c r="J68" s="5"/>
      <c r="K68" s="5"/>
      <c r="L68" s="5"/>
      <c r="M68" s="5">
        <v>61963.091999999997</v>
      </c>
      <c r="N68" s="5">
        <v>347827.99</v>
      </c>
      <c r="O68" s="5"/>
      <c r="P68" s="5"/>
      <c r="Q68" s="5"/>
      <c r="R68" s="5"/>
      <c r="S68" s="5"/>
      <c r="T68" s="5"/>
    </row>
    <row r="69" spans="1:20" ht="20.25" customHeight="1" x14ac:dyDescent="0.25">
      <c r="A69" s="20" t="s">
        <v>37</v>
      </c>
      <c r="B69" s="20"/>
      <c r="C69" s="20"/>
      <c r="D69" s="20"/>
      <c r="E69" s="20"/>
      <c r="F69" s="20"/>
      <c r="G69" s="20"/>
      <c r="H69" s="21"/>
      <c r="I69" s="21"/>
      <c r="J69" s="21"/>
      <c r="K69" s="21"/>
      <c r="L69" s="21"/>
      <c r="M69" s="21"/>
      <c r="N69" s="21"/>
      <c r="O69" s="21"/>
      <c r="P69" s="21"/>
    </row>
    <row r="70" spans="1:20" ht="45" customHeight="1" x14ac:dyDescent="0.25"/>
    <row r="71" spans="1:20" x14ac:dyDescent="0.25">
      <c r="H71" s="10"/>
      <c r="I71" s="10"/>
      <c r="J71" s="8"/>
      <c r="K71" s="11"/>
      <c r="L71" s="11"/>
    </row>
  </sheetData>
  <mergeCells count="81">
    <mergeCell ref="Q1:T1"/>
    <mergeCell ref="H5:T6"/>
    <mergeCell ref="Q7:Q8"/>
    <mergeCell ref="R7:R8"/>
    <mergeCell ref="S7:S8"/>
    <mergeCell ref="T7:T8"/>
    <mergeCell ref="M7:M8"/>
    <mergeCell ref="P7:P8"/>
    <mergeCell ref="H7:H8"/>
    <mergeCell ref="N7:N8"/>
    <mergeCell ref="O7:O8"/>
    <mergeCell ref="A3:T4"/>
    <mergeCell ref="K7:K8"/>
    <mergeCell ref="L7:L8"/>
    <mergeCell ref="I7:I8"/>
    <mergeCell ref="J7:J8"/>
    <mergeCell ref="A44:A53"/>
    <mergeCell ref="G64:G68"/>
    <mergeCell ref="A69:P69"/>
    <mergeCell ref="A64:A68"/>
    <mergeCell ref="B64:B68"/>
    <mergeCell ref="E64:E68"/>
    <mergeCell ref="F64:F68"/>
    <mergeCell ref="A54:A58"/>
    <mergeCell ref="B54:B58"/>
    <mergeCell ref="E54:E58"/>
    <mergeCell ref="F54:F58"/>
    <mergeCell ref="G54:G58"/>
    <mergeCell ref="B44:B53"/>
    <mergeCell ref="E44:E53"/>
    <mergeCell ref="F44:F53"/>
    <mergeCell ref="G44:G53"/>
    <mergeCell ref="E39:E43"/>
    <mergeCell ref="F39:F43"/>
    <mergeCell ref="G39:G43"/>
    <mergeCell ref="C44:C45"/>
    <mergeCell ref="C46:C47"/>
    <mergeCell ref="C48:C49"/>
    <mergeCell ref="C50:C51"/>
    <mergeCell ref="C52:C53"/>
    <mergeCell ref="E28:E37"/>
    <mergeCell ref="C36:C37"/>
    <mergeCell ref="C34:C35"/>
    <mergeCell ref="F28:F37"/>
    <mergeCell ref="G28:G37"/>
    <mergeCell ref="A28:A38"/>
    <mergeCell ref="B28:B38"/>
    <mergeCell ref="A39:A43"/>
    <mergeCell ref="B39:B43"/>
    <mergeCell ref="C32:C33"/>
    <mergeCell ref="C30:C31"/>
    <mergeCell ref="C28:C29"/>
    <mergeCell ref="A22:A27"/>
    <mergeCell ref="B22:B27"/>
    <mergeCell ref="C10:C11"/>
    <mergeCell ref="C12:C13"/>
    <mergeCell ref="C14:C15"/>
    <mergeCell ref="C18:C19"/>
    <mergeCell ref="C20:C21"/>
    <mergeCell ref="C16:C17"/>
    <mergeCell ref="A9:A21"/>
    <mergeCell ref="B9:B21"/>
    <mergeCell ref="A5:A8"/>
    <mergeCell ref="B5:B8"/>
    <mergeCell ref="C5:C8"/>
    <mergeCell ref="D5:G5"/>
    <mergeCell ref="D6:G6"/>
    <mergeCell ref="D7:D8"/>
    <mergeCell ref="F7:F8"/>
    <mergeCell ref="G7:G8"/>
    <mergeCell ref="E22:E27"/>
    <mergeCell ref="F22:F27"/>
    <mergeCell ref="G22:G27"/>
    <mergeCell ref="E10:E21"/>
    <mergeCell ref="F10:F21"/>
    <mergeCell ref="G10:G21"/>
    <mergeCell ref="A59:A63"/>
    <mergeCell ref="B59:B63"/>
    <mergeCell ref="E59:E63"/>
    <mergeCell ref="F59:F63"/>
    <mergeCell ref="G59:G63"/>
  </mergeCells>
  <pageMargins left="0.70866141732283472" right="0.70866141732283472" top="0.78740157480314965" bottom="0.74803149606299213" header="0.31496062992125984" footer="0.31496062992125984"/>
  <pageSetup paperSize="9" scale="53" fitToHeight="0" orientation="landscape" r:id="rId1"/>
  <headerFooter differentFirst="1">
    <oddHeader>&amp;C&amp;P</oddHeader>
  </headerFooter>
  <rowBreaks count="2" manualBreakCount="2">
    <brk id="27" max="19" man="1"/>
    <brk id="5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2024-09-11T04:05:47Z</dcterms:modified>
</cp:coreProperties>
</file>