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085" windowHeight="10875"/>
  </bookViews>
  <sheets>
    <sheet name="на 26.09.2024" sheetId="4" r:id="rId1"/>
  </sheets>
  <definedNames>
    <definedName name="_xlnm.Print_Area" localSheetId="0">'на 26.09.2024'!$A$1:$K$57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4" l="1"/>
  <c r="G40" i="4" l="1"/>
  <c r="H40" i="4"/>
  <c r="J40" i="4"/>
  <c r="F40" i="4"/>
  <c r="E38" i="4"/>
  <c r="H42" i="4"/>
  <c r="F42" i="4"/>
  <c r="F43" i="4"/>
  <c r="I37" i="4"/>
  <c r="J37" i="4"/>
  <c r="H37" i="4"/>
  <c r="F34" i="4"/>
  <c r="E34" i="4" s="1"/>
  <c r="G31" i="4"/>
  <c r="H31" i="4"/>
  <c r="F31" i="4"/>
  <c r="E36" i="4"/>
  <c r="E35" i="4"/>
  <c r="E33" i="4"/>
  <c r="E32" i="4"/>
  <c r="E30" i="4"/>
  <c r="E29" i="4"/>
  <c r="E23" i="4"/>
  <c r="E22" i="4"/>
  <c r="E21" i="4"/>
  <c r="E20" i="4"/>
  <c r="E18" i="4"/>
  <c r="F41" i="4" l="1"/>
  <c r="F39" i="4" s="1"/>
  <c r="J39" i="4"/>
  <c r="H41" i="4"/>
  <c r="H39" i="4" s="1"/>
  <c r="I39" i="4"/>
  <c r="E40" i="4"/>
  <c r="G39" i="4"/>
  <c r="E43" i="4"/>
  <c r="E42" i="4"/>
  <c r="E37" i="4"/>
  <c r="E31" i="4"/>
  <c r="E39" i="4" l="1"/>
  <c r="E41" i="4"/>
</calcChain>
</file>

<file path=xl/sharedStrings.xml><?xml version="1.0" encoding="utf-8"?>
<sst xmlns="http://schemas.openxmlformats.org/spreadsheetml/2006/main" count="107" uniqueCount="72">
  <si>
    <t>Наименование мероприятия</t>
  </si>
  <si>
    <t>Срок реализации</t>
  </si>
  <si>
    <t>Участник, исполнитель (получатель денежных средств)</t>
  </si>
  <si>
    <t>Потребность в финансовых средствах, тыс. руб.</t>
  </si>
  <si>
    <t>Источник финансирования</t>
  </si>
  <si>
    <t>в том числе по годам:</t>
  </si>
  <si>
    <t>1.</t>
  </si>
  <si>
    <t>2021-2025 годы</t>
  </si>
  <si>
    <t>2.</t>
  </si>
  <si>
    <t>Приобретение информационных (электронных) табло</t>
  </si>
  <si>
    <t>2021 год</t>
  </si>
  <si>
    <t>3.</t>
  </si>
  <si>
    <t>Приобретение (изготовление) и установка остановочных павильонов</t>
  </si>
  <si>
    <t>4.</t>
  </si>
  <si>
    <t>5.</t>
  </si>
  <si>
    <t>6.</t>
  </si>
  <si>
    <t>7.</t>
  </si>
  <si>
    <t>Проведение обследований улично-дорожной сети, промежуточных и конечных остановочных пунктов (разворотных площадок, заездных карманов, павильонов и др.), разработка и реализация адресных мероприятий по их обустройству и содержанию</t>
  </si>
  <si>
    <t>8.</t>
  </si>
  <si>
    <t>Проведение исследований пассажиропотоков на городских маршрутах, анализ, обобщение данных для оптимизации городской маршрутной сети</t>
  </si>
  <si>
    <t>9.</t>
  </si>
  <si>
    <t>Мониторинг рынка транспортных услуг, изучение и применение опыта работы пассажирского транспорта в других городах</t>
  </si>
  <si>
    <t>КРХС</t>
  </si>
  <si>
    <t>10.</t>
  </si>
  <si>
    <t>11.</t>
  </si>
  <si>
    <t>13.</t>
  </si>
  <si>
    <t>Внедрение мобильного приложения по отслеживанию движения транспорта на муниципальных маршрутах регулярных перевозок пассажиров и багажа (дооснащение и замена терминалов, диагностика вновь и ранее приобретенного и установленного оборудования, информационные услуги по мониторингу, техническое обслуживание</t>
  </si>
  <si>
    <t>Итого по Программе</t>
  </si>
  <si>
    <t>МБ</t>
  </si>
  <si>
    <t>ОБ</t>
  </si>
  <si>
    <t>ВБ</t>
  </si>
  <si>
    <t>иные</t>
  </si>
  <si>
    <t>Итого</t>
  </si>
  <si>
    <t>мэрия</t>
  </si>
  <si>
    <t>КРХС совместно с ДСАТЭК, УМВД России по Магаданской области</t>
  </si>
  <si>
    <t>Предоставление субсидий юр. лицам в целях возмещения недополученных доходов при осуществлении регулярных перевозок по муниципальным маршрутам</t>
  </si>
  <si>
    <t>Всего</t>
  </si>
  <si>
    <t>14.</t>
  </si>
  <si>
    <t>Кредиторская задолженность</t>
  </si>
  <si>
    <t>ПРИЛОЖЕНИЕ</t>
  </si>
  <si>
    <t>к постановлению мэрии</t>
  </si>
  <si>
    <t>города Магадана</t>
  </si>
  <si>
    <t>№ п/п</t>
  </si>
  <si>
    <t>7. Система программных мероприятий муниципальной программы</t>
  </si>
  <si>
    <t>«Совершенствование транспортного обслуживания населения муниципального образования «Город Магадан»</t>
  </si>
  <si>
    <t>в рамках текущей деятельности</t>
  </si>
  <si>
    <t>2023-2025 годы</t>
  </si>
  <si>
    <t>2024 год</t>
  </si>
  <si>
    <t>Аббревиатуры:</t>
  </si>
  <si>
    <t>ДСАТЭК («Горсвет»)</t>
  </si>
  <si>
    <t>ДСАТЭК («ГЭЛУД»)</t>
  </si>
  <si>
    <t>КРХС, ДСАТЭК, «ГЭЛУД», «КЗХ», «Горсвет», юр. и физ. лица в соответствии с заключенными договорами, дающими право на размещение остановочных комплексов с объектами коммерческого использования</t>
  </si>
  <si>
    <t>«Автобаза мэрии г. Магадана», КРХС</t>
  </si>
  <si>
    <t>«Автобаза мэрии г. Магадана»</t>
  </si>
  <si>
    <t>ДСАТЭК - департамент строительства, архитектуры, технического и экологического контроля мэрии г. Магадана;</t>
  </si>
  <si>
    <t>КРХС - комитет по работе с хозяйствующими субъектами мэрии г. Магадана;</t>
  </si>
  <si>
    <t>мэрия - мэрия г. Магадана.</t>
  </si>
  <si>
    <t>«ГЭЛУД» - МБУ г. Магадана «ГЭЛУД»;</t>
  </si>
  <si>
    <t>«Горсвет» - МБУ г. Магадана «Горсвет»;</t>
  </si>
  <si>
    <t>«Автобаза мэрии г. Магадана» - МБУ г. Магадана «Автобаза мэрии г. Магадана»;</t>
  </si>
  <si>
    <t>«КЗХ» - МБУ г. Магадана «Комбинат зеленого хозяйства»;</t>
  </si>
  <si>
    <t>Приобретение (изготовление) и установка декоративных фризов с аппликацией из самоклеющейся пленки с названиями остановочных пунктов на павильонах ожидания на остановочных пунктах муниципальных маршрутов регулярных перевозок на территории муниципального образования «Город Магадан»</t>
  </si>
  <si>
    <t>Организация регулярных перевозок пассажиров и багажа автомобильным транспортом по регулируемому тарифу на маршруте муниципального образования «Город Магадан»</t>
  </si>
  <si>
    <t>Проведение конкурентных процедур по определению подрядчиков для выполнения работ, связанных с осуществлением регулярных перевозок пассажиров и багажа автомобильным транспортом (автобусами) на действующих и вновь открытых муниципальных маршрутах регулярных перевозок на территории муниципального образования «Город Магадан»</t>
  </si>
  <si>
    <t>_____________</t>
  </si>
  <si>
    <t>Приобретение (изготовление) и размещение информационных табличек</t>
  </si>
  <si>
    <t>Проведение декад «Чистый автобус»</t>
  </si>
  <si>
    <t>Пополнение автобусного парка в рамках государственной программы Магаданской области «Столица»</t>
  </si>
  <si>
    <t>2021-2024 годы</t>
  </si>
  <si>
    <t>Всего на 2021-2025 годы</t>
  </si>
  <si>
    <t>12.</t>
  </si>
  <si>
    <t>от 23.10.2024 № 3632-пм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</si>
</sst>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view="pageBreakPreview" zoomScaleNormal="100" zoomScaleSheetLayoutView="100" workbookViewId="0">
      <selection activeCell="D1" sqref="D1"/>
    </sheetView>
  </sheetViews>
  <sheetFormatPr defaultColWidth="9.140625" defaultRowHeight="15" x14ac:dyDescent="0.25"/>
  <cols>
    <col min="1" max="1" width="4.42578125" style="4" customWidth="1"/>
    <col min="2" max="2" width="30.5703125" style="1" customWidth="1"/>
    <col min="3" max="3" width="10.85546875" style="2" customWidth="1"/>
    <col min="4" max="4" width="17.7109375" style="2" customWidth="1"/>
    <col min="5" max="6" width="11.7109375" style="3" bestFit="1" customWidth="1"/>
    <col min="7" max="7" width="10.140625" style="3" bestFit="1" customWidth="1"/>
    <col min="8" max="8" width="10.5703125" style="3" bestFit="1" customWidth="1"/>
    <col min="9" max="9" width="11.5703125" style="3" customWidth="1"/>
    <col min="10" max="10" width="10.28515625" style="3" bestFit="1" customWidth="1"/>
    <col min="11" max="11" width="10.42578125" style="1" customWidth="1"/>
    <col min="12" max="16384" width="9.140625" style="1"/>
  </cols>
  <sheetData>
    <row r="1" spans="1:13" ht="18.75" x14ac:dyDescent="0.3">
      <c r="A1" s="5"/>
      <c r="J1" s="11" t="s">
        <v>39</v>
      </c>
    </row>
    <row r="2" spans="1:13" ht="18.75" x14ac:dyDescent="0.3">
      <c r="A2" s="5"/>
      <c r="J2" s="11"/>
    </row>
    <row r="3" spans="1:13" ht="18.75" x14ac:dyDescent="0.3">
      <c r="A3" s="5"/>
      <c r="J3" s="11" t="s">
        <v>40</v>
      </c>
      <c r="M3" s="10"/>
    </row>
    <row r="4" spans="1:13" ht="18.75" x14ac:dyDescent="0.3">
      <c r="A4" s="5"/>
      <c r="J4" s="11" t="s">
        <v>41</v>
      </c>
      <c r="M4" s="10"/>
    </row>
    <row r="5" spans="1:13" ht="18.75" x14ac:dyDescent="0.3">
      <c r="A5" s="5"/>
      <c r="J5" s="11" t="s">
        <v>71</v>
      </c>
      <c r="M5" s="10"/>
    </row>
    <row r="6" spans="1:13" x14ac:dyDescent="0.25">
      <c r="A6" s="5"/>
    </row>
    <row r="7" spans="1:13" x14ac:dyDescent="0.25">
      <c r="A7" s="5"/>
    </row>
    <row r="8" spans="1:13" x14ac:dyDescent="0.25">
      <c r="A8" s="5"/>
    </row>
    <row r="9" spans="1:13" x14ac:dyDescent="0.25">
      <c r="A9" s="5"/>
    </row>
    <row r="10" spans="1:13" x14ac:dyDescent="0.25">
      <c r="A10" s="5"/>
    </row>
    <row r="11" spans="1:13" ht="18.75" x14ac:dyDescent="0.25">
      <c r="A11" s="21" t="s">
        <v>43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3" ht="18.75" x14ac:dyDescent="0.25">
      <c r="A12" s="21" t="s">
        <v>44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3" x14ac:dyDescent="0.25">
      <c r="A13" s="5"/>
    </row>
    <row r="14" spans="1:13" x14ac:dyDescent="0.25">
      <c r="L14" s="5"/>
    </row>
    <row r="15" spans="1:13" ht="26.45" customHeight="1" x14ac:dyDescent="0.25">
      <c r="A15" s="18" t="s">
        <v>42</v>
      </c>
      <c r="B15" s="18" t="s">
        <v>0</v>
      </c>
      <c r="C15" s="18" t="s">
        <v>1</v>
      </c>
      <c r="D15" s="18" t="s">
        <v>2</v>
      </c>
      <c r="E15" s="18" t="s">
        <v>3</v>
      </c>
      <c r="F15" s="18"/>
      <c r="G15" s="18"/>
      <c r="H15" s="18"/>
      <c r="I15" s="18"/>
      <c r="J15" s="18"/>
      <c r="K15" s="18" t="s">
        <v>4</v>
      </c>
    </row>
    <row r="16" spans="1:13" ht="26.45" customHeight="1" x14ac:dyDescent="0.25">
      <c r="A16" s="18"/>
      <c r="B16" s="18"/>
      <c r="C16" s="18"/>
      <c r="D16" s="18"/>
      <c r="E16" s="18" t="s">
        <v>69</v>
      </c>
      <c r="F16" s="18" t="s">
        <v>5</v>
      </c>
      <c r="G16" s="18"/>
      <c r="H16" s="18"/>
      <c r="I16" s="18"/>
      <c r="J16" s="18"/>
      <c r="K16" s="18"/>
    </row>
    <row r="17" spans="1:11" ht="26.45" customHeight="1" x14ac:dyDescent="0.25">
      <c r="A17" s="18"/>
      <c r="B17" s="18"/>
      <c r="C17" s="18"/>
      <c r="D17" s="18"/>
      <c r="E17" s="18"/>
      <c r="F17" s="6">
        <v>2021</v>
      </c>
      <c r="G17" s="6">
        <v>2022</v>
      </c>
      <c r="H17" s="6">
        <v>2023</v>
      </c>
      <c r="I17" s="6">
        <v>2024</v>
      </c>
      <c r="J17" s="6">
        <v>2025</v>
      </c>
      <c r="K17" s="18"/>
    </row>
    <row r="18" spans="1:11" ht="47.25" customHeight="1" x14ac:dyDescent="0.25">
      <c r="A18" s="19" t="s">
        <v>6</v>
      </c>
      <c r="B18" s="19" t="s">
        <v>65</v>
      </c>
      <c r="C18" s="7" t="s">
        <v>10</v>
      </c>
      <c r="D18" s="7" t="s">
        <v>49</v>
      </c>
      <c r="E18" s="8">
        <f>SUM(F18:J18)</f>
        <v>528.67999999999995</v>
      </c>
      <c r="F18" s="8">
        <v>528.67999999999995</v>
      </c>
      <c r="G18" s="8"/>
      <c r="H18" s="8"/>
      <c r="I18" s="8"/>
      <c r="J18" s="8"/>
      <c r="K18" s="7" t="s">
        <v>30</v>
      </c>
    </row>
    <row r="19" spans="1:11" ht="15.75" x14ac:dyDescent="0.25">
      <c r="A19" s="20"/>
      <c r="B19" s="20"/>
      <c r="C19" s="14">
        <v>2024</v>
      </c>
      <c r="D19" s="14" t="s">
        <v>33</v>
      </c>
      <c r="E19" s="8"/>
      <c r="F19" s="8"/>
      <c r="G19" s="8"/>
      <c r="H19" s="8"/>
      <c r="I19" s="8">
        <v>35</v>
      </c>
      <c r="J19" s="8"/>
      <c r="K19" s="14" t="s">
        <v>28</v>
      </c>
    </row>
    <row r="20" spans="1:11" ht="47.25" x14ac:dyDescent="0.25">
      <c r="A20" s="7" t="s">
        <v>8</v>
      </c>
      <c r="B20" s="9" t="s">
        <v>9</v>
      </c>
      <c r="C20" s="7" t="s">
        <v>10</v>
      </c>
      <c r="D20" s="7" t="s">
        <v>49</v>
      </c>
      <c r="E20" s="8">
        <f t="shared" ref="E20:E43" si="0">SUM(F20:J20)</f>
        <v>752.81</v>
      </c>
      <c r="F20" s="8">
        <v>752.81</v>
      </c>
      <c r="G20" s="8"/>
      <c r="H20" s="8"/>
      <c r="I20" s="8"/>
      <c r="J20" s="8"/>
      <c r="K20" s="7" t="s">
        <v>30</v>
      </c>
    </row>
    <row r="21" spans="1:11" ht="47.25" x14ac:dyDescent="0.25">
      <c r="A21" s="7" t="s">
        <v>11</v>
      </c>
      <c r="B21" s="9" t="s">
        <v>12</v>
      </c>
      <c r="C21" s="7" t="s">
        <v>10</v>
      </c>
      <c r="D21" s="7" t="s">
        <v>50</v>
      </c>
      <c r="E21" s="8">
        <f t="shared" si="0"/>
        <v>3721</v>
      </c>
      <c r="F21" s="8">
        <v>3721</v>
      </c>
      <c r="G21" s="8"/>
      <c r="H21" s="8"/>
      <c r="I21" s="8"/>
      <c r="J21" s="8"/>
      <c r="K21" s="7" t="s">
        <v>28</v>
      </c>
    </row>
    <row r="22" spans="1:11" ht="194.25" customHeight="1" x14ac:dyDescent="0.25">
      <c r="A22" s="7" t="s">
        <v>13</v>
      </c>
      <c r="B22" s="9" t="s">
        <v>61</v>
      </c>
      <c r="C22" s="7" t="s">
        <v>10</v>
      </c>
      <c r="D22" s="7" t="s">
        <v>50</v>
      </c>
      <c r="E22" s="8">
        <f t="shared" si="0"/>
        <v>31.05</v>
      </c>
      <c r="F22" s="8">
        <v>31.05</v>
      </c>
      <c r="G22" s="8"/>
      <c r="H22" s="8"/>
      <c r="I22" s="8"/>
      <c r="J22" s="8"/>
      <c r="K22" s="7" t="s">
        <v>30</v>
      </c>
    </row>
    <row r="23" spans="1:11" ht="126" x14ac:dyDescent="0.25">
      <c r="A23" s="7" t="s">
        <v>14</v>
      </c>
      <c r="B23" s="9" t="s">
        <v>62</v>
      </c>
      <c r="C23" s="13" t="s">
        <v>7</v>
      </c>
      <c r="D23" s="7" t="s">
        <v>33</v>
      </c>
      <c r="E23" s="8">
        <f t="shared" si="0"/>
        <v>8413.3490000000002</v>
      </c>
      <c r="F23" s="8">
        <v>686.24900000000002</v>
      </c>
      <c r="G23" s="8">
        <v>694.5</v>
      </c>
      <c r="H23" s="8">
        <v>728.35500000000002</v>
      </c>
      <c r="I23" s="8">
        <v>2070</v>
      </c>
      <c r="J23" s="8">
        <v>4234.2449999999999</v>
      </c>
      <c r="K23" s="7" t="s">
        <v>28</v>
      </c>
    </row>
    <row r="24" spans="1:11" ht="252" x14ac:dyDescent="0.25">
      <c r="A24" s="7" t="s">
        <v>15</v>
      </c>
      <c r="B24" s="9" t="s">
        <v>63</v>
      </c>
      <c r="C24" s="7" t="s">
        <v>7</v>
      </c>
      <c r="D24" s="7" t="s">
        <v>22</v>
      </c>
      <c r="E24" s="8"/>
      <c r="F24" s="8"/>
      <c r="G24" s="8"/>
      <c r="H24" s="8"/>
      <c r="I24" s="8"/>
      <c r="J24" s="8"/>
      <c r="K24" s="7" t="s">
        <v>45</v>
      </c>
    </row>
    <row r="25" spans="1:11" ht="243.95" customHeight="1" x14ac:dyDescent="0.25">
      <c r="A25" s="7" t="s">
        <v>16</v>
      </c>
      <c r="B25" s="9" t="s">
        <v>17</v>
      </c>
      <c r="C25" s="7" t="s">
        <v>7</v>
      </c>
      <c r="D25" s="7" t="s">
        <v>51</v>
      </c>
      <c r="E25" s="8"/>
      <c r="F25" s="8"/>
      <c r="G25" s="8"/>
      <c r="H25" s="8"/>
      <c r="I25" s="8"/>
      <c r="J25" s="8"/>
      <c r="K25" s="7" t="s">
        <v>45</v>
      </c>
    </row>
    <row r="26" spans="1:11" ht="94.5" x14ac:dyDescent="0.25">
      <c r="A26" s="7" t="s">
        <v>18</v>
      </c>
      <c r="B26" s="9" t="s">
        <v>19</v>
      </c>
      <c r="C26" s="7" t="s">
        <v>7</v>
      </c>
      <c r="D26" s="7" t="s">
        <v>52</v>
      </c>
      <c r="E26" s="8"/>
      <c r="F26" s="8"/>
      <c r="G26" s="8"/>
      <c r="H26" s="8"/>
      <c r="I26" s="8"/>
      <c r="J26" s="8"/>
      <c r="K26" s="7" t="s">
        <v>45</v>
      </c>
    </row>
    <row r="27" spans="1:11" ht="77.25" customHeight="1" x14ac:dyDescent="0.25">
      <c r="A27" s="7" t="s">
        <v>20</v>
      </c>
      <c r="B27" s="9" t="s">
        <v>21</v>
      </c>
      <c r="C27" s="7" t="s">
        <v>7</v>
      </c>
      <c r="D27" s="7" t="s">
        <v>22</v>
      </c>
      <c r="E27" s="8"/>
      <c r="F27" s="8"/>
      <c r="G27" s="8"/>
      <c r="H27" s="8"/>
      <c r="I27" s="8"/>
      <c r="J27" s="8"/>
      <c r="K27" s="7" t="s">
        <v>45</v>
      </c>
    </row>
    <row r="28" spans="1:11" ht="94.5" x14ac:dyDescent="0.25">
      <c r="A28" s="7" t="s">
        <v>23</v>
      </c>
      <c r="B28" s="9" t="s">
        <v>66</v>
      </c>
      <c r="C28" s="7" t="s">
        <v>7</v>
      </c>
      <c r="D28" s="7" t="s">
        <v>34</v>
      </c>
      <c r="E28" s="8"/>
      <c r="F28" s="8"/>
      <c r="G28" s="8"/>
      <c r="H28" s="8"/>
      <c r="I28" s="8"/>
      <c r="J28" s="8"/>
      <c r="K28" s="7" t="s">
        <v>45</v>
      </c>
    </row>
    <row r="29" spans="1:11" ht="31.7" customHeight="1" x14ac:dyDescent="0.25">
      <c r="A29" s="17" t="s">
        <v>24</v>
      </c>
      <c r="B29" s="16" t="s">
        <v>35</v>
      </c>
      <c r="C29" s="17" t="s">
        <v>68</v>
      </c>
      <c r="D29" s="17" t="s">
        <v>33</v>
      </c>
      <c r="E29" s="8">
        <f t="shared" si="0"/>
        <v>15692.481</v>
      </c>
      <c r="F29" s="8">
        <v>3002.4830000000002</v>
      </c>
      <c r="G29" s="8">
        <v>3850</v>
      </c>
      <c r="H29" s="8">
        <v>3675.1680000000001</v>
      </c>
      <c r="I29" s="8">
        <v>5164.83</v>
      </c>
      <c r="J29" s="8"/>
      <c r="K29" s="7" t="s">
        <v>28</v>
      </c>
    </row>
    <row r="30" spans="1:11" ht="31.7" customHeight="1" x14ac:dyDescent="0.25">
      <c r="A30" s="17"/>
      <c r="B30" s="16"/>
      <c r="C30" s="17"/>
      <c r="D30" s="17"/>
      <c r="E30" s="8">
        <f t="shared" si="0"/>
        <v>134.44</v>
      </c>
      <c r="F30" s="8"/>
      <c r="G30" s="8"/>
      <c r="H30" s="8">
        <v>134.44</v>
      </c>
      <c r="I30" s="8"/>
      <c r="J30" s="8"/>
      <c r="K30" s="7" t="s">
        <v>29</v>
      </c>
    </row>
    <row r="31" spans="1:11" ht="31.7" customHeight="1" x14ac:dyDescent="0.25">
      <c r="A31" s="17"/>
      <c r="B31" s="16"/>
      <c r="C31" s="17"/>
      <c r="D31" s="17"/>
      <c r="E31" s="8">
        <f t="shared" si="0"/>
        <v>15826.921</v>
      </c>
      <c r="F31" s="8">
        <f>SUM(F29:F30)</f>
        <v>3002.4830000000002</v>
      </c>
      <c r="G31" s="8">
        <f t="shared" ref="G31:H31" si="1">SUM(G29:G30)</f>
        <v>3850</v>
      </c>
      <c r="H31" s="8">
        <f t="shared" si="1"/>
        <v>3809.6080000000002</v>
      </c>
      <c r="I31" s="8">
        <v>5164.83</v>
      </c>
      <c r="J31" s="8"/>
      <c r="K31" s="7" t="s">
        <v>32</v>
      </c>
    </row>
    <row r="32" spans="1:11" ht="30.2" customHeight="1" x14ac:dyDescent="0.25">
      <c r="A32" s="17" t="s">
        <v>70</v>
      </c>
      <c r="B32" s="16" t="s">
        <v>67</v>
      </c>
      <c r="C32" s="17" t="s">
        <v>10</v>
      </c>
      <c r="D32" s="17" t="s">
        <v>53</v>
      </c>
      <c r="E32" s="8">
        <f t="shared" si="0"/>
        <v>1833.3330000000001</v>
      </c>
      <c r="F32" s="8">
        <v>1833.3330000000001</v>
      </c>
      <c r="G32" s="8"/>
      <c r="H32" s="8"/>
      <c r="I32" s="8"/>
      <c r="J32" s="8"/>
      <c r="K32" s="7" t="s">
        <v>28</v>
      </c>
    </row>
    <row r="33" spans="1:11" ht="30.2" customHeight="1" x14ac:dyDescent="0.25">
      <c r="A33" s="17"/>
      <c r="B33" s="16"/>
      <c r="C33" s="17"/>
      <c r="D33" s="17"/>
      <c r="E33" s="8">
        <f t="shared" si="0"/>
        <v>15120.2</v>
      </c>
      <c r="F33" s="8">
        <v>15120.2</v>
      </c>
      <c r="G33" s="8"/>
      <c r="H33" s="8"/>
      <c r="I33" s="8"/>
      <c r="J33" s="8"/>
      <c r="K33" s="7" t="s">
        <v>29</v>
      </c>
    </row>
    <row r="34" spans="1:11" ht="30.2" customHeight="1" x14ac:dyDescent="0.25">
      <c r="A34" s="17"/>
      <c r="B34" s="16"/>
      <c r="C34" s="17"/>
      <c r="D34" s="17"/>
      <c r="E34" s="8">
        <f t="shared" si="0"/>
        <v>16953.532999999999</v>
      </c>
      <c r="F34" s="8">
        <f>SUM(F32:F33)</f>
        <v>16953.532999999999</v>
      </c>
      <c r="G34" s="8"/>
      <c r="H34" s="8"/>
      <c r="I34" s="8"/>
      <c r="J34" s="8"/>
      <c r="K34" s="7" t="s">
        <v>32</v>
      </c>
    </row>
    <row r="35" spans="1:11" ht="83.25" customHeight="1" x14ac:dyDescent="0.25">
      <c r="A35" s="17" t="s">
        <v>25</v>
      </c>
      <c r="B35" s="16" t="s">
        <v>26</v>
      </c>
      <c r="C35" s="17" t="s">
        <v>46</v>
      </c>
      <c r="D35" s="17" t="s">
        <v>33</v>
      </c>
      <c r="E35" s="8">
        <f t="shared" si="0"/>
        <v>1860.4010000000003</v>
      </c>
      <c r="F35" s="8"/>
      <c r="G35" s="8"/>
      <c r="H35" s="8">
        <v>13.938000000000001</v>
      </c>
      <c r="I35" s="8">
        <v>1458.7660000000001</v>
      </c>
      <c r="J35" s="8">
        <v>387.697</v>
      </c>
      <c r="K35" s="7" t="s">
        <v>28</v>
      </c>
    </row>
    <row r="36" spans="1:11" ht="83.25" customHeight="1" x14ac:dyDescent="0.25">
      <c r="A36" s="17"/>
      <c r="B36" s="16"/>
      <c r="C36" s="17"/>
      <c r="D36" s="17"/>
      <c r="E36" s="8">
        <f t="shared" si="0"/>
        <v>1458.5229999999999</v>
      </c>
      <c r="F36" s="8"/>
      <c r="G36" s="8"/>
      <c r="H36" s="8">
        <v>1458.5229999999999</v>
      </c>
      <c r="I36" s="8"/>
      <c r="J36" s="8"/>
      <c r="K36" s="7" t="s">
        <v>29</v>
      </c>
    </row>
    <row r="37" spans="1:11" ht="83.25" customHeight="1" x14ac:dyDescent="0.25">
      <c r="A37" s="17"/>
      <c r="B37" s="16"/>
      <c r="C37" s="17"/>
      <c r="D37" s="17"/>
      <c r="E37" s="8">
        <f t="shared" si="0"/>
        <v>3318.924</v>
      </c>
      <c r="F37" s="8"/>
      <c r="G37" s="8"/>
      <c r="H37" s="8">
        <f>SUM(H35:H36)</f>
        <v>1472.461</v>
      </c>
      <c r="I37" s="8">
        <f t="shared" ref="I37:J37" si="2">SUM(I35:I36)</f>
        <v>1458.7660000000001</v>
      </c>
      <c r="J37" s="8">
        <f t="shared" si="2"/>
        <v>387.697</v>
      </c>
      <c r="K37" s="7" t="s">
        <v>32</v>
      </c>
    </row>
    <row r="38" spans="1:11" ht="15.75" x14ac:dyDescent="0.25">
      <c r="A38" s="7" t="s">
        <v>37</v>
      </c>
      <c r="B38" s="9" t="s">
        <v>38</v>
      </c>
      <c r="C38" s="7" t="s">
        <v>47</v>
      </c>
      <c r="D38" s="7" t="s">
        <v>33</v>
      </c>
      <c r="E38" s="8">
        <f t="shared" si="0"/>
        <v>1413.201</v>
      </c>
      <c r="F38" s="8"/>
      <c r="G38" s="8"/>
      <c r="H38" s="8"/>
      <c r="I38" s="8">
        <v>1413.201</v>
      </c>
      <c r="J38" s="8"/>
      <c r="K38" s="7" t="s">
        <v>28</v>
      </c>
    </row>
    <row r="39" spans="1:11" ht="15.75" x14ac:dyDescent="0.25">
      <c r="A39" s="16" t="s">
        <v>27</v>
      </c>
      <c r="B39" s="16"/>
      <c r="C39" s="16"/>
      <c r="D39" s="16"/>
      <c r="E39" s="8">
        <f>SUM(F39:J39)</f>
        <v>50994.468000000001</v>
      </c>
      <c r="F39" s="8">
        <f>SUM(F40:F41)</f>
        <v>25675.805</v>
      </c>
      <c r="G39" s="8">
        <f t="shared" ref="G39:J39" si="3">SUM(G40:G41)</f>
        <v>4544.5</v>
      </c>
      <c r="H39" s="8">
        <f t="shared" si="3"/>
        <v>6010.424</v>
      </c>
      <c r="I39" s="8">
        <f t="shared" si="3"/>
        <v>10141.796999999999</v>
      </c>
      <c r="J39" s="8">
        <f t="shared" si="3"/>
        <v>4621.942</v>
      </c>
      <c r="K39" s="7" t="s">
        <v>36</v>
      </c>
    </row>
    <row r="40" spans="1:11" ht="15.75" x14ac:dyDescent="0.25">
      <c r="A40" s="16"/>
      <c r="B40" s="16"/>
      <c r="C40" s="16"/>
      <c r="D40" s="16"/>
      <c r="E40" s="8">
        <f t="shared" si="0"/>
        <v>32968.764999999999</v>
      </c>
      <c r="F40" s="8">
        <f>F21+F23+F29+F32+F35+F38</f>
        <v>9243.0650000000005</v>
      </c>
      <c r="G40" s="8">
        <f t="shared" ref="G40:J40" si="4">G21+G23+G29+G32+G35+G38</f>
        <v>4544.5</v>
      </c>
      <c r="H40" s="8">
        <f t="shared" si="4"/>
        <v>4417.4610000000002</v>
      </c>
      <c r="I40" s="8">
        <f>I19+I21+I23+I29+I32+I35+I38</f>
        <v>10141.796999999999</v>
      </c>
      <c r="J40" s="8">
        <f t="shared" si="4"/>
        <v>4621.942</v>
      </c>
      <c r="K40" s="7" t="s">
        <v>28</v>
      </c>
    </row>
    <row r="41" spans="1:11" ht="15.75" x14ac:dyDescent="0.25">
      <c r="A41" s="16"/>
      <c r="B41" s="16"/>
      <c r="C41" s="16"/>
      <c r="D41" s="16"/>
      <c r="E41" s="8">
        <f t="shared" si="0"/>
        <v>18025.703000000001</v>
      </c>
      <c r="F41" s="8">
        <f>SUM(F42:F43)</f>
        <v>16432.740000000002</v>
      </c>
      <c r="G41" s="8"/>
      <c r="H41" s="8">
        <f t="shared" ref="H41" si="5">SUM(H42:H43)</f>
        <v>1592.963</v>
      </c>
      <c r="I41" s="8"/>
      <c r="J41" s="8"/>
      <c r="K41" s="7" t="s">
        <v>31</v>
      </c>
    </row>
    <row r="42" spans="1:11" ht="15.75" x14ac:dyDescent="0.25">
      <c r="A42" s="16"/>
      <c r="B42" s="16"/>
      <c r="C42" s="16"/>
      <c r="D42" s="16"/>
      <c r="E42" s="8">
        <f t="shared" si="0"/>
        <v>16713.163</v>
      </c>
      <c r="F42" s="8">
        <f>F30+F33+F36</f>
        <v>15120.2</v>
      </c>
      <c r="G42" s="8"/>
      <c r="H42" s="8">
        <f t="shared" ref="H42" si="6">H30+H33+H36</f>
        <v>1592.963</v>
      </c>
      <c r="I42" s="8"/>
      <c r="J42" s="8"/>
      <c r="K42" s="7" t="s">
        <v>29</v>
      </c>
    </row>
    <row r="43" spans="1:11" ht="15.75" x14ac:dyDescent="0.25">
      <c r="A43" s="16"/>
      <c r="B43" s="16"/>
      <c r="C43" s="16"/>
      <c r="D43" s="16"/>
      <c r="E43" s="8">
        <f t="shared" si="0"/>
        <v>1312.5399999999997</v>
      </c>
      <c r="F43" s="8">
        <f>F18+F20+F22</f>
        <v>1312.5399999999997</v>
      </c>
      <c r="G43" s="8"/>
      <c r="H43" s="8"/>
      <c r="I43" s="8"/>
      <c r="J43" s="8"/>
      <c r="K43" s="7" t="s">
        <v>30</v>
      </c>
    </row>
    <row r="44" spans="1:11" ht="5.45" customHeight="1" x14ac:dyDescent="0.25"/>
    <row r="45" spans="1:11" ht="15.75" x14ac:dyDescent="0.25">
      <c r="A45" s="12" t="s">
        <v>48</v>
      </c>
    </row>
    <row r="46" spans="1:11" ht="3.4" customHeight="1" x14ac:dyDescent="0.25">
      <c r="A46" s="12"/>
    </row>
    <row r="47" spans="1:11" ht="15.75" x14ac:dyDescent="0.25">
      <c r="A47" s="12" t="s">
        <v>54</v>
      </c>
    </row>
    <row r="48" spans="1:11" ht="15.75" x14ac:dyDescent="0.25">
      <c r="A48" s="12" t="s">
        <v>59</v>
      </c>
    </row>
    <row r="49" spans="1:11" ht="15.75" x14ac:dyDescent="0.25">
      <c r="A49" s="12" t="s">
        <v>58</v>
      </c>
    </row>
    <row r="50" spans="1:11" ht="15.75" x14ac:dyDescent="0.25">
      <c r="A50" s="12" t="s">
        <v>57</v>
      </c>
    </row>
    <row r="51" spans="1:11" ht="15.75" x14ac:dyDescent="0.25">
      <c r="A51" s="12" t="s">
        <v>60</v>
      </c>
    </row>
    <row r="52" spans="1:11" ht="15.75" x14ac:dyDescent="0.25">
      <c r="A52" s="12" t="s">
        <v>55</v>
      </c>
    </row>
    <row r="53" spans="1:11" ht="15.75" x14ac:dyDescent="0.25">
      <c r="A53" s="12" t="s">
        <v>56</v>
      </c>
    </row>
    <row r="57" spans="1:11" x14ac:dyDescent="0.25">
      <c r="A57" s="15" t="s">
        <v>64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</row>
  </sheetData>
  <sortState ref="A47:A52">
    <sortCondition ref="A46"/>
  </sortState>
  <mergeCells count="26">
    <mergeCell ref="A11:K11"/>
    <mergeCell ref="A12:K12"/>
    <mergeCell ref="A39:D43"/>
    <mergeCell ref="A32:A34"/>
    <mergeCell ref="B32:B34"/>
    <mergeCell ref="C32:C34"/>
    <mergeCell ref="D32:D34"/>
    <mergeCell ref="A35:A37"/>
    <mergeCell ref="B35:B37"/>
    <mergeCell ref="C35:C37"/>
    <mergeCell ref="D35:D37"/>
    <mergeCell ref="E15:J15"/>
    <mergeCell ref="K15:K17"/>
    <mergeCell ref="E16:E17"/>
    <mergeCell ref="F16:J16"/>
    <mergeCell ref="A29:A31"/>
    <mergeCell ref="A57:K57"/>
    <mergeCell ref="B29:B31"/>
    <mergeCell ref="C29:C31"/>
    <mergeCell ref="D29:D31"/>
    <mergeCell ref="A15:A17"/>
    <mergeCell ref="B15:B17"/>
    <mergeCell ref="C15:C17"/>
    <mergeCell ref="D15:D17"/>
    <mergeCell ref="B18:B19"/>
    <mergeCell ref="A18:A19"/>
  </mergeCells>
  <printOptions horizontalCentered="1"/>
  <pageMargins left="0.39370078740157483" right="0.39370078740157483" top="1.1811023622047245" bottom="0.39370078740157483" header="0.31496062992125984" footer="0.31496062992125984"/>
  <pageSetup paperSize="9" scale="99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26.09.2024</vt:lpstr>
      <vt:lpstr>'на 26.09.2024'!Область_печати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2024-10-22T23:14:20Z</dcterms:modified>
</cp:coreProperties>
</file>