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uraIG\Desktop\Программа ДиК (к постановлению)\2. Реформирование\"/>
    </mc:Choice>
  </mc:AlternateContent>
  <bookViews>
    <workbookView xWindow="0" yWindow="0" windowWidth="16380" windowHeight="8196" tabRatio="500"/>
  </bookViews>
  <sheets>
    <sheet name="Sheet1" sheetId="1" r:id="rId1"/>
  </sheets>
  <definedNames>
    <definedName name="_xlnm.Print_Titles" localSheetId="0">Sheet1!$3:$5</definedName>
    <definedName name="_xlnm.Print_Area" localSheetId="0">Sheet1!$A$1:$I$122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17" i="1" l="1"/>
  <c r="F117" i="1"/>
  <c r="E117" i="1"/>
  <c r="G116" i="1"/>
  <c r="G119" i="1" s="1"/>
  <c r="G118" i="1" s="1"/>
  <c r="F116" i="1"/>
  <c r="F115" i="1"/>
  <c r="E114" i="1"/>
  <c r="E113" i="1"/>
  <c r="F112" i="1"/>
  <c r="E112" i="1" s="1"/>
  <c r="E111" i="1"/>
  <c r="E110" i="1"/>
  <c r="F109" i="1"/>
  <c r="E109" i="1" s="1"/>
  <c r="E108" i="1"/>
  <c r="E107" i="1"/>
  <c r="G106" i="1"/>
  <c r="E106" i="1" s="1"/>
  <c r="F106" i="1"/>
  <c r="F104" i="1"/>
  <c r="F120" i="1" s="1"/>
  <c r="E104" i="1"/>
  <c r="F103" i="1"/>
  <c r="E103" i="1"/>
  <c r="F102" i="1"/>
  <c r="E102" i="1"/>
  <c r="E101" i="1"/>
  <c r="E100" i="1"/>
  <c r="F99" i="1"/>
  <c r="E99" i="1"/>
  <c r="E98" i="1"/>
  <c r="E97" i="1"/>
  <c r="F96" i="1"/>
  <c r="E96" i="1"/>
  <c r="E95" i="1"/>
  <c r="E94" i="1"/>
  <c r="F93" i="1"/>
  <c r="E93" i="1"/>
  <c r="E92" i="1"/>
  <c r="E91" i="1"/>
  <c r="F90" i="1"/>
  <c r="E90" i="1"/>
  <c r="E89" i="1"/>
  <c r="E88" i="1"/>
  <c r="F87" i="1"/>
  <c r="E87" i="1"/>
  <c r="E86" i="1"/>
  <c r="E85" i="1"/>
  <c r="F84" i="1"/>
  <c r="E84" i="1"/>
  <c r="F82" i="1"/>
  <c r="E82" i="1"/>
  <c r="F81" i="1"/>
  <c r="F80" i="1" s="1"/>
  <c r="E80" i="1" s="1"/>
  <c r="E81" i="1"/>
  <c r="E79" i="1"/>
  <c r="E78" i="1"/>
  <c r="F77" i="1"/>
  <c r="E77" i="1"/>
  <c r="E76" i="1"/>
  <c r="E75" i="1"/>
  <c r="F74" i="1"/>
  <c r="E74" i="1"/>
  <c r="E73" i="1"/>
  <c r="E72" i="1"/>
  <c r="F71" i="1"/>
  <c r="E71" i="1"/>
  <c r="E70" i="1"/>
  <c r="E69" i="1"/>
  <c r="F68" i="1"/>
  <c r="E68" i="1"/>
  <c r="E67" i="1"/>
  <c r="E66" i="1"/>
  <c r="F65" i="1"/>
  <c r="E65" i="1"/>
  <c r="E64" i="1"/>
  <c r="E63" i="1"/>
  <c r="F62" i="1"/>
  <c r="E62" i="1"/>
  <c r="E61" i="1"/>
  <c r="E60" i="1"/>
  <c r="F59" i="1"/>
  <c r="E59" i="1"/>
  <c r="E58" i="1"/>
  <c r="E57" i="1"/>
  <c r="F56" i="1"/>
  <c r="E56" i="1"/>
  <c r="E55" i="1"/>
  <c r="E54" i="1"/>
  <c r="F53" i="1"/>
  <c r="E53" i="1"/>
  <c r="E51" i="1"/>
  <c r="E50" i="1"/>
  <c r="E49" i="1" s="1"/>
  <c r="G49" i="1"/>
  <c r="F49" i="1"/>
  <c r="G47" i="1"/>
  <c r="G120" i="1" s="1"/>
  <c r="F47" i="1"/>
  <c r="G46" i="1"/>
  <c r="G45" i="1" s="1"/>
  <c r="F46" i="1"/>
  <c r="E46" i="1" s="1"/>
  <c r="E44" i="1"/>
  <c r="E43" i="1"/>
  <c r="F42" i="1"/>
  <c r="E42" i="1"/>
  <c r="E41" i="1"/>
  <c r="E40" i="1"/>
  <c r="F39" i="1"/>
  <c r="E39" i="1"/>
  <c r="E38" i="1"/>
  <c r="E37" i="1"/>
  <c r="G36" i="1"/>
  <c r="E36" i="1"/>
  <c r="E35" i="1"/>
  <c r="E34" i="1"/>
  <c r="F33" i="1"/>
  <c r="E33" i="1"/>
  <c r="H31" i="1"/>
  <c r="H120" i="1" s="1"/>
  <c r="G31" i="1"/>
  <c r="F31" i="1"/>
  <c r="E31" i="1"/>
  <c r="H30" i="1"/>
  <c r="H119" i="1" s="1"/>
  <c r="H118" i="1" s="1"/>
  <c r="G30" i="1"/>
  <c r="F30" i="1"/>
  <c r="E30" i="1"/>
  <c r="H29" i="1"/>
  <c r="G29" i="1"/>
  <c r="F29" i="1"/>
  <c r="E29" i="1"/>
  <c r="E28" i="1"/>
  <c r="E27" i="1"/>
  <c r="H26" i="1"/>
  <c r="E26" i="1"/>
  <c r="E25" i="1"/>
  <c r="E24" i="1"/>
  <c r="H23" i="1"/>
  <c r="E23" i="1"/>
  <c r="E22" i="1"/>
  <c r="E21" i="1"/>
  <c r="H20" i="1"/>
  <c r="E20" i="1"/>
  <c r="E19" i="1"/>
  <c r="E18" i="1"/>
  <c r="F17" i="1"/>
  <c r="E17" i="1"/>
  <c r="E16" i="1"/>
  <c r="E15" i="1"/>
  <c r="F14" i="1"/>
  <c r="E14" i="1"/>
  <c r="E13" i="1"/>
  <c r="E12" i="1"/>
  <c r="F11" i="1"/>
  <c r="E11" i="1"/>
  <c r="E10" i="1"/>
  <c r="E9" i="1"/>
  <c r="G8" i="1"/>
  <c r="F8" i="1"/>
  <c r="E8" i="1" s="1"/>
  <c r="E120" i="1" l="1"/>
  <c r="F45" i="1"/>
  <c r="E45" i="1" s="1"/>
  <c r="G115" i="1"/>
  <c r="E115" i="1" s="1"/>
  <c r="F119" i="1"/>
  <c r="E47" i="1"/>
  <c r="E116" i="1"/>
  <c r="F118" i="1" l="1"/>
  <c r="E118" i="1" s="1"/>
  <c r="E119" i="1"/>
</calcChain>
</file>

<file path=xl/sharedStrings.xml><?xml version="1.0" encoding="utf-8"?>
<sst xmlns="http://schemas.openxmlformats.org/spreadsheetml/2006/main" count="253" uniqueCount="95">
  <si>
    <t>7. Система мероприятий Подпрограммы
«Реформирование и модернизация жилищно-коммунального комплекса муниципального образования «Город Магадан»</t>
  </si>
  <si>
    <t>№ п/п</t>
  </si>
  <si>
    <t>Наименование мероприятия</t>
  </si>
  <si>
    <t>Срок реализации</t>
  </si>
  <si>
    <t>Исполнитель (получатель) денежных средств</t>
  </si>
  <si>
    <t>Потребность в финансовых средствах, тыс. руб.</t>
  </si>
  <si>
    <t>Источник финансирования</t>
  </si>
  <si>
    <t>в том числе по годам:</t>
  </si>
  <si>
    <t>Всего</t>
  </si>
  <si>
    <t>2025</t>
  </si>
  <si>
    <t>2026</t>
  </si>
  <si>
    <t>2027</t>
  </si>
  <si>
    <t>1. Основное мероприятие: модернизация систем теплоснабжения</t>
  </si>
  <si>
    <t>1.1.</t>
  </si>
  <si>
    <t>Cтроительство участка ТМ-5 «Нагаевская» от Магаданской ТЭЦ до ТП9а (1-3 этапы)</t>
  </si>
  <si>
    <t>2025-2026 годы</t>
  </si>
  <si>
    <t>ДСАТЭК</t>
  </si>
  <si>
    <t>Всего:</t>
  </si>
  <si>
    <t>местный бюджет</t>
  </si>
  <si>
    <t>внебюджетный источник</t>
  </si>
  <si>
    <t>1.2.</t>
  </si>
  <si>
    <r>
      <rPr>
        <sz val="12"/>
        <rFont val="Times New Roman"/>
        <family val="1"/>
        <charset val="204"/>
      </rPr>
      <t>Модернизация ЦТП №1 (до мощности 81 М</t>
    </r>
    <r>
      <rPr>
        <sz val="11"/>
        <rFont val="Times New Roman"/>
        <family val="1"/>
        <charset val="204"/>
      </rPr>
      <t>В</t>
    </r>
    <r>
      <rPr>
        <sz val="12"/>
        <rFont val="Times New Roman"/>
        <family val="1"/>
        <charset val="204"/>
      </rPr>
      <t>т) с реконструкцией первичного контура</t>
    </r>
  </si>
  <si>
    <t>2025 год</t>
  </si>
  <si>
    <t>ДЖКХ и КИ</t>
  </si>
  <si>
    <t>1.3.</t>
  </si>
  <si>
    <t>Модернизация ЦТП №2 (до мощности 72 МВт)</t>
  </si>
  <si>
    <t>1.4.</t>
  </si>
  <si>
    <t>Модернизация ЦТП №10 (до мощности 20 МВт)</t>
  </si>
  <si>
    <t>1.5.</t>
  </si>
  <si>
    <t>Строительство новой ЦТП по ул. Сибирской (мощность 5МВт)</t>
  </si>
  <si>
    <t>2027 год</t>
  </si>
  <si>
    <t>1.6.</t>
  </si>
  <si>
    <t>Реконструкция и строительство тепловой сети в районе 31 квартала</t>
  </si>
  <si>
    <t>1.7.</t>
  </si>
  <si>
    <t>Реконструкция тепловых сетей в районе ул. Дуговая, строительство тепловой сети по ул. Клубной</t>
  </si>
  <si>
    <t>Всего по разделу 1:</t>
  </si>
  <si>
    <t>2. Основное мероприятие: модернизация котельного оборудования</t>
  </si>
  <si>
    <t>2.1.</t>
  </si>
  <si>
    <t>Модернизация котельной № 21 (до мощности 8МВт)</t>
  </si>
  <si>
    <t xml:space="preserve">ДЖКХ и КИ
</t>
  </si>
  <si>
    <t>2.2.</t>
  </si>
  <si>
    <t>Модернизация котельной № 45 (переход на газообразное топливо)</t>
  </si>
  <si>
    <t>2026 год</t>
  </si>
  <si>
    <t>2.3.</t>
  </si>
  <si>
    <t>Замена дымовой трубы на котельной № 2 на 4 ствола, проектирование, раздел КМ, монтаж</t>
  </si>
  <si>
    <t>2.4.</t>
  </si>
  <si>
    <t>Замена дымовой трубы на котельной № 62 на 3 ствола, проектирование, раздел КМ, монтаж</t>
  </si>
  <si>
    <t>Всего по разделу 2:</t>
  </si>
  <si>
    <t>3. Основное мероприятие: модернизация канализационных систем</t>
  </si>
  <si>
    <t>3.1.</t>
  </si>
  <si>
    <t>Реконструкция наружной (нецентрализованной) системы водоотведения поселка Уптар (переулок Степной)</t>
  </si>
  <si>
    <t>4. Основное мероприятие: закупка оборудования для обслуживания сетей коммунальной инфраструктуры</t>
  </si>
  <si>
    <t>4.1.</t>
  </si>
  <si>
    <t>Закупка седельного тягача КАМАЗ 65116-6913-48 (А5) для транспортировки ДЭС</t>
  </si>
  <si>
    <t>4.2.</t>
  </si>
  <si>
    <t>Закупка передвижной дизельной электростанции ЭД-630-Т400-1РКМ5 для аварийных отключений ЦТП</t>
  </si>
  <si>
    <t>4.3.</t>
  </si>
  <si>
    <t>Закупка дизельного генератора АД-50С-Т400-2РПМ19 на котельную № 44</t>
  </si>
  <si>
    <t>4.4.</t>
  </si>
  <si>
    <t>Закупка мобильного комплекса для диагностики и обнаружения мест утечек из подземных коммуникаций и не санкционированных врезок в трубопроводах хозяйственно-питьевого водоснабжения, горячего водоснабжения, отопления и других систем</t>
  </si>
  <si>
    <t>4.5.</t>
  </si>
  <si>
    <t>Закупка котла водогрейного с тепловой мощностью 0,63 МВт на котельную № 43, расположенную по адресу города Магадан, ул. Авиационная д. 10)</t>
  </si>
  <si>
    <t>4.6.</t>
  </si>
  <si>
    <t>Закупка и монтаж котлов на котельной № 2</t>
  </si>
  <si>
    <t>4.7.</t>
  </si>
  <si>
    <t>Закупка и монтаж котла на котельной № 46</t>
  </si>
  <si>
    <t>4.8.</t>
  </si>
  <si>
    <t>Закупка воздуховодной установки на очистные сооружения канализации в городе Магадане</t>
  </si>
  <si>
    <t>4.9.</t>
  </si>
  <si>
    <t>Закупка насоса рециркуляции возвратного ила в здание очистных сооружений канализации</t>
  </si>
  <si>
    <t>Всего по разделу 4:</t>
  </si>
  <si>
    <t>5. Основное мероприятие: обеспечение антитеррористической защищённости объектов топливно-энергетического комплекса инженерно-техническими средствами охраны</t>
  </si>
  <si>
    <t>5.1.</t>
  </si>
  <si>
    <t>Обеспечение антитеррористической защищённости  котельной № 2 МУП г.Магадана «Магадантеплосеть» инженерно-техническими средствами охраны</t>
  </si>
  <si>
    <t>5.2.</t>
  </si>
  <si>
    <t>Обеспечение антитеррористической защищённости котельной №21 МУП г.Магадана «Магадантеплосеть» инженерно-техническими средствами охраны</t>
  </si>
  <si>
    <t>5.3.</t>
  </si>
  <si>
    <t>Обеспечение антитеррористической защищённости котельной №43 МУП г.Магадана «Магадантеплосеть» инженерно-техническими средствами охраны</t>
  </si>
  <si>
    <t>5.4.</t>
  </si>
  <si>
    <t>Обеспечение антитеррористической защищённости котельной №44 МУП г.Магадана «Магадантеплосеть» инженерно-техническими средствами охраны</t>
  </si>
  <si>
    <t>5.5.</t>
  </si>
  <si>
    <t>Обеспечение антитеррористической защищённости котельной №45 МУП г.Магадана «Магадантеплосеть» инженерно-техническими средствами охраны</t>
  </si>
  <si>
    <t>5.6.</t>
  </si>
  <si>
    <t>Разработка проектно-сметной документации на инженерно-технические средства охраны котельных №46, 47, 56, 62</t>
  </si>
  <si>
    <t>Всего по разделу 5:</t>
  </si>
  <si>
    <t>6. Основное мероприятие: обеспечение санитарно-эпидемологического благополучия населения</t>
  </si>
  <si>
    <t>6.1.</t>
  </si>
  <si>
    <t>Обустройство мест (площадок) накопления твердых коммунальных отходов</t>
  </si>
  <si>
    <t>6.2.</t>
  </si>
  <si>
    <t>Ликвидация объектов накопленного вреда окружающей среде</t>
  </si>
  <si>
    <t>6.3.</t>
  </si>
  <si>
    <r>
      <rPr>
        <sz val="12"/>
        <color rgb="FF000000"/>
        <rFont val="Times New Roman"/>
        <family val="1"/>
        <charset val="204"/>
      </rPr>
      <t>Выполнение проектно-изыскательских работ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 разработка проектной и рабочей документации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по объекту: «Строительство стационарной инженерно-оборудованной площадки снеготаяния, предназначенной для размещения и утилизации снега и снежно-ледяных образований в городе Магадане»</t>
    </r>
  </si>
  <si>
    <t>Всего по разделу 6:</t>
  </si>
  <si>
    <t>Всего по Подпрограмме: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</si>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</sst>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;\-#,##0.000"/>
  </numFmts>
  <fonts count="7" x14ac:knownFonts="1">
    <font>
      <sz val="11"/>
      <color rgb="FF000000"/>
      <name val="Arial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/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24"/>
  <sheetViews>
    <sheetView tabSelected="1" view="pageBreakPreview" topLeftCell="A115" zoomScaleNormal="100" workbookViewId="0">
      <selection activeCell="A123" sqref="A123"/>
    </sheetView>
  </sheetViews>
  <sheetFormatPr defaultColWidth="9.8984375" defaultRowHeight="15.6" x14ac:dyDescent="0.3"/>
  <cols>
    <col min="1" max="1" width="4.59765625" style="15" customWidth="1"/>
    <col min="2" max="2" width="60.5" style="15" customWidth="1"/>
    <col min="3" max="3" width="11" style="15" customWidth="1"/>
    <col min="4" max="4" width="13.09765625" style="15" customWidth="1"/>
    <col min="5" max="7" width="12.3984375" style="15" customWidth="1"/>
    <col min="8" max="8" width="10.8984375" style="15" customWidth="1"/>
    <col min="9" max="9" width="16.5" style="15" customWidth="1"/>
    <col min="10" max="10" width="22.59765625" style="15" customWidth="1"/>
    <col min="11" max="64" width="9.69921875" style="15" customWidth="1"/>
    <col min="65" max="1025" width="9.8984375" style="16"/>
  </cols>
  <sheetData>
    <row r="1" spans="1:10" ht="36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0" ht="14.85" customHeight="1" x14ac:dyDescent="0.3">
      <c r="A2" s="13"/>
      <c r="B2" s="13"/>
      <c r="C2" s="13"/>
      <c r="D2" s="13"/>
      <c r="E2" s="13"/>
      <c r="F2" s="13"/>
      <c r="G2" s="13"/>
      <c r="H2" s="13"/>
      <c r="I2" s="13"/>
    </row>
    <row r="3" spans="1:10" ht="15.75" customHeight="1" x14ac:dyDescent="0.3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/>
      <c r="G3" s="12"/>
      <c r="H3" s="12"/>
      <c r="I3" s="12" t="s">
        <v>6</v>
      </c>
    </row>
    <row r="4" spans="1:10" ht="22.95" customHeight="1" x14ac:dyDescent="0.3">
      <c r="A4" s="12"/>
      <c r="B4" s="12"/>
      <c r="C4" s="12"/>
      <c r="D4" s="12"/>
      <c r="E4" s="11" t="s">
        <v>7</v>
      </c>
      <c r="F4" s="11"/>
      <c r="G4" s="11"/>
      <c r="H4" s="11"/>
      <c r="I4" s="12"/>
    </row>
    <row r="5" spans="1:10" ht="26.1" customHeight="1" x14ac:dyDescent="0.3">
      <c r="A5" s="12"/>
      <c r="B5" s="12"/>
      <c r="C5" s="12"/>
      <c r="D5" s="12"/>
      <c r="E5" s="17" t="s">
        <v>8</v>
      </c>
      <c r="F5" s="18" t="s">
        <v>9</v>
      </c>
      <c r="G5" s="18" t="s">
        <v>10</v>
      </c>
      <c r="H5" s="18" t="s">
        <v>11</v>
      </c>
      <c r="I5" s="12"/>
    </row>
    <row r="6" spans="1:10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</row>
    <row r="7" spans="1:10" ht="21" customHeight="1" x14ac:dyDescent="0.3">
      <c r="A7" s="10" t="s">
        <v>12</v>
      </c>
      <c r="B7" s="10"/>
      <c r="C7" s="10"/>
      <c r="D7" s="10"/>
      <c r="E7" s="10"/>
      <c r="F7" s="10"/>
      <c r="G7" s="10"/>
      <c r="H7" s="10"/>
      <c r="I7" s="10"/>
    </row>
    <row r="8" spans="1:10" ht="15.75" customHeight="1" x14ac:dyDescent="0.3">
      <c r="A8" s="9" t="s">
        <v>13</v>
      </c>
      <c r="B8" s="8" t="s">
        <v>14</v>
      </c>
      <c r="C8" s="12" t="s">
        <v>15</v>
      </c>
      <c r="D8" s="12" t="s">
        <v>16</v>
      </c>
      <c r="E8" s="20">
        <f t="shared" ref="E8:E31" si="0">F8+G8+H8</f>
        <v>5819700</v>
      </c>
      <c r="F8" s="21">
        <f>F9+F10</f>
        <v>2958100</v>
      </c>
      <c r="G8" s="21">
        <f>G9+G10</f>
        <v>2861600</v>
      </c>
      <c r="H8" s="22"/>
      <c r="I8" s="23" t="s">
        <v>17</v>
      </c>
      <c r="J8" s="13"/>
    </row>
    <row r="9" spans="1:10" x14ac:dyDescent="0.3">
      <c r="A9" s="9"/>
      <c r="B9" s="8"/>
      <c r="C9" s="12"/>
      <c r="D9" s="12"/>
      <c r="E9" s="20">
        <f t="shared" si="0"/>
        <v>244427.4</v>
      </c>
      <c r="F9" s="22">
        <v>124240.2</v>
      </c>
      <c r="G9" s="22">
        <v>120187.2</v>
      </c>
      <c r="H9" s="22"/>
      <c r="I9" s="24" t="s">
        <v>18</v>
      </c>
      <c r="J9" s="13"/>
    </row>
    <row r="10" spans="1:10" ht="31.2" customHeight="1" x14ac:dyDescent="0.3">
      <c r="A10" s="9"/>
      <c r="B10" s="8"/>
      <c r="C10" s="12"/>
      <c r="D10" s="12"/>
      <c r="E10" s="20">
        <f t="shared" si="0"/>
        <v>5575272.5999999996</v>
      </c>
      <c r="F10" s="22">
        <v>2833859.8</v>
      </c>
      <c r="G10" s="22">
        <v>2741412.8</v>
      </c>
      <c r="H10" s="22"/>
      <c r="I10" s="19" t="s">
        <v>19</v>
      </c>
      <c r="J10" s="13"/>
    </row>
    <row r="11" spans="1:10" ht="15.75" customHeight="1" x14ac:dyDescent="0.3">
      <c r="A11" s="9" t="s">
        <v>20</v>
      </c>
      <c r="B11" s="7" t="s">
        <v>21</v>
      </c>
      <c r="C11" s="12" t="s">
        <v>22</v>
      </c>
      <c r="D11" s="12" t="s">
        <v>23</v>
      </c>
      <c r="E11" s="20">
        <f t="shared" si="0"/>
        <v>1133035.361</v>
      </c>
      <c r="F11" s="21">
        <f>F12+F13</f>
        <v>1133035.361</v>
      </c>
      <c r="G11" s="22"/>
      <c r="H11" s="22"/>
      <c r="I11" s="23" t="s">
        <v>17</v>
      </c>
    </row>
    <row r="12" spans="1:10" x14ac:dyDescent="0.3">
      <c r="A12" s="9"/>
      <c r="B12" s="7"/>
      <c r="C12" s="12"/>
      <c r="D12" s="12"/>
      <c r="E12" s="20">
        <f t="shared" si="0"/>
        <v>47587.485000000001</v>
      </c>
      <c r="F12" s="25">
        <v>47587.485000000001</v>
      </c>
      <c r="G12" s="22"/>
      <c r="H12" s="22"/>
      <c r="I12" s="24" t="s">
        <v>18</v>
      </c>
    </row>
    <row r="13" spans="1:10" ht="31.2" customHeight="1" x14ac:dyDescent="0.3">
      <c r="A13" s="9"/>
      <c r="B13" s="7"/>
      <c r="C13" s="12"/>
      <c r="D13" s="12"/>
      <c r="E13" s="20">
        <f t="shared" si="0"/>
        <v>1085447.8759999999</v>
      </c>
      <c r="F13" s="25">
        <v>1085447.8759999999</v>
      </c>
      <c r="G13" s="22"/>
      <c r="H13" s="22"/>
      <c r="I13" s="19" t="s">
        <v>19</v>
      </c>
    </row>
    <row r="14" spans="1:10" ht="15.75" customHeight="1" x14ac:dyDescent="0.3">
      <c r="A14" s="9" t="s">
        <v>24</v>
      </c>
      <c r="B14" s="8" t="s">
        <v>25</v>
      </c>
      <c r="C14" s="12" t="s">
        <v>22</v>
      </c>
      <c r="D14" s="12" t="s">
        <v>23</v>
      </c>
      <c r="E14" s="20">
        <f t="shared" si="0"/>
        <v>941937.78500000003</v>
      </c>
      <c r="F14" s="21">
        <f>F15+F16</f>
        <v>941937.78500000003</v>
      </c>
      <c r="G14" s="22"/>
      <c r="H14" s="22"/>
      <c r="I14" s="23" t="s">
        <v>17</v>
      </c>
    </row>
    <row r="15" spans="1:10" x14ac:dyDescent="0.3">
      <c r="A15" s="9"/>
      <c r="B15" s="8"/>
      <c r="C15" s="12"/>
      <c r="D15" s="12"/>
      <c r="E15" s="20">
        <f t="shared" si="0"/>
        <v>39561.387000000002</v>
      </c>
      <c r="F15" s="25">
        <v>39561.387000000002</v>
      </c>
      <c r="G15" s="22"/>
      <c r="H15" s="22"/>
      <c r="I15" s="24" t="s">
        <v>18</v>
      </c>
    </row>
    <row r="16" spans="1:10" ht="31.2" customHeight="1" x14ac:dyDescent="0.3">
      <c r="A16" s="9"/>
      <c r="B16" s="8"/>
      <c r="C16" s="12"/>
      <c r="D16" s="12"/>
      <c r="E16" s="20">
        <f t="shared" si="0"/>
        <v>902376.39800000004</v>
      </c>
      <c r="F16" s="25">
        <v>902376.39800000004</v>
      </c>
      <c r="G16" s="22"/>
      <c r="H16" s="22"/>
      <c r="I16" s="19" t="s">
        <v>19</v>
      </c>
    </row>
    <row r="17" spans="1:9" ht="15.75" customHeight="1" x14ac:dyDescent="0.3">
      <c r="A17" s="9" t="s">
        <v>26</v>
      </c>
      <c r="B17" s="8" t="s">
        <v>27</v>
      </c>
      <c r="C17" s="12" t="s">
        <v>22</v>
      </c>
      <c r="D17" s="12" t="s">
        <v>23</v>
      </c>
      <c r="E17" s="20">
        <f t="shared" si="0"/>
        <v>261649.38500000001</v>
      </c>
      <c r="F17" s="21">
        <f>F18+F19</f>
        <v>261649.38500000001</v>
      </c>
      <c r="G17" s="22"/>
      <c r="H17" s="22"/>
      <c r="I17" s="23" t="s">
        <v>17</v>
      </c>
    </row>
    <row r="18" spans="1:9" x14ac:dyDescent="0.3">
      <c r="A18" s="9"/>
      <c r="B18" s="8"/>
      <c r="C18" s="12"/>
      <c r="D18" s="12"/>
      <c r="E18" s="20">
        <f t="shared" si="0"/>
        <v>10989.273999999999</v>
      </c>
      <c r="F18" s="25">
        <v>10989.273999999999</v>
      </c>
      <c r="G18" s="22"/>
      <c r="H18" s="22"/>
      <c r="I18" s="24" t="s">
        <v>18</v>
      </c>
    </row>
    <row r="19" spans="1:9" ht="33.6" customHeight="1" x14ac:dyDescent="0.3">
      <c r="A19" s="9"/>
      <c r="B19" s="8"/>
      <c r="C19" s="12"/>
      <c r="D19" s="12"/>
      <c r="E19" s="20">
        <f t="shared" si="0"/>
        <v>250660.111</v>
      </c>
      <c r="F19" s="25">
        <v>250660.111</v>
      </c>
      <c r="G19" s="22"/>
      <c r="H19" s="22"/>
      <c r="I19" s="19" t="s">
        <v>19</v>
      </c>
    </row>
    <row r="20" spans="1:9" ht="15.75" customHeight="1" x14ac:dyDescent="0.3">
      <c r="A20" s="9" t="s">
        <v>28</v>
      </c>
      <c r="B20" s="8" t="s">
        <v>29</v>
      </c>
      <c r="C20" s="12" t="s">
        <v>30</v>
      </c>
      <c r="D20" s="12" t="s">
        <v>16</v>
      </c>
      <c r="E20" s="20">
        <f t="shared" si="0"/>
        <v>67541.036999999997</v>
      </c>
      <c r="F20" s="22"/>
      <c r="G20" s="22"/>
      <c r="H20" s="21">
        <f>H21+H22</f>
        <v>67541.036999999997</v>
      </c>
      <c r="I20" s="23" t="s">
        <v>17</v>
      </c>
    </row>
    <row r="21" spans="1:9" x14ac:dyDescent="0.3">
      <c r="A21" s="9"/>
      <c r="B21" s="8"/>
      <c r="C21" s="12"/>
      <c r="D21" s="12"/>
      <c r="E21" s="20">
        <f t="shared" si="0"/>
        <v>2836.723</v>
      </c>
      <c r="F21" s="22"/>
      <c r="G21" s="22"/>
      <c r="H21" s="25">
        <v>2836.723</v>
      </c>
      <c r="I21" s="24" t="s">
        <v>18</v>
      </c>
    </row>
    <row r="22" spans="1:9" ht="32.25" customHeight="1" x14ac:dyDescent="0.3">
      <c r="A22" s="9"/>
      <c r="B22" s="8"/>
      <c r="C22" s="12"/>
      <c r="D22" s="12"/>
      <c r="E22" s="20">
        <f t="shared" si="0"/>
        <v>64704.313999999998</v>
      </c>
      <c r="F22" s="22"/>
      <c r="G22" s="22"/>
      <c r="H22" s="25">
        <v>64704.313999999998</v>
      </c>
      <c r="I22" s="19" t="s">
        <v>19</v>
      </c>
    </row>
    <row r="23" spans="1:9" ht="15.75" customHeight="1" x14ac:dyDescent="0.3">
      <c r="A23" s="6" t="s">
        <v>31</v>
      </c>
      <c r="B23" s="8" t="s">
        <v>32</v>
      </c>
      <c r="C23" s="11" t="s">
        <v>30</v>
      </c>
      <c r="D23" s="12" t="s">
        <v>16</v>
      </c>
      <c r="E23" s="20">
        <f t="shared" si="0"/>
        <v>132072.45600000001</v>
      </c>
      <c r="F23" s="22"/>
      <c r="G23" s="22"/>
      <c r="H23" s="21">
        <f>H24+H25</f>
        <v>132072.45600000001</v>
      </c>
      <c r="I23" s="23" t="s">
        <v>17</v>
      </c>
    </row>
    <row r="24" spans="1:9" x14ac:dyDescent="0.3">
      <c r="A24" s="6"/>
      <c r="B24" s="8"/>
      <c r="C24" s="11"/>
      <c r="D24" s="12"/>
      <c r="E24" s="20">
        <f t="shared" si="0"/>
        <v>5547.0429999999997</v>
      </c>
      <c r="F24" s="22"/>
      <c r="G24" s="22"/>
      <c r="H24" s="25">
        <v>5547.0429999999997</v>
      </c>
      <c r="I24" s="24" t="s">
        <v>18</v>
      </c>
    </row>
    <row r="25" spans="1:9" ht="33.6" customHeight="1" x14ac:dyDescent="0.3">
      <c r="A25" s="6"/>
      <c r="B25" s="8"/>
      <c r="C25" s="11"/>
      <c r="D25" s="12"/>
      <c r="E25" s="20">
        <f t="shared" si="0"/>
        <v>126525.413</v>
      </c>
      <c r="F25" s="22"/>
      <c r="G25" s="22"/>
      <c r="H25" s="25">
        <v>126525.413</v>
      </c>
      <c r="I25" s="19" t="s">
        <v>19</v>
      </c>
    </row>
    <row r="26" spans="1:9" ht="15.75" customHeight="1" x14ac:dyDescent="0.3">
      <c r="A26" s="9" t="s">
        <v>33</v>
      </c>
      <c r="B26" s="8" t="s">
        <v>34</v>
      </c>
      <c r="C26" s="11" t="s">
        <v>30</v>
      </c>
      <c r="D26" s="12" t="s">
        <v>16</v>
      </c>
      <c r="E26" s="26">
        <f t="shared" si="0"/>
        <v>292635.50900000002</v>
      </c>
      <c r="F26" s="25"/>
      <c r="G26" s="25"/>
      <c r="H26" s="27">
        <f>H27+H28</f>
        <v>292635.50900000002</v>
      </c>
      <c r="I26" s="23" t="s">
        <v>17</v>
      </c>
    </row>
    <row r="27" spans="1:9" x14ac:dyDescent="0.3">
      <c r="A27" s="9"/>
      <c r="B27" s="8"/>
      <c r="C27" s="11"/>
      <c r="D27" s="12"/>
      <c r="E27" s="26">
        <f t="shared" si="0"/>
        <v>12290.691000000001</v>
      </c>
      <c r="F27" s="25"/>
      <c r="G27" s="25"/>
      <c r="H27" s="25">
        <v>12290.691000000001</v>
      </c>
      <c r="I27" s="24" t="s">
        <v>18</v>
      </c>
    </row>
    <row r="28" spans="1:9" ht="32.4" customHeight="1" x14ac:dyDescent="0.3">
      <c r="A28" s="9"/>
      <c r="B28" s="8"/>
      <c r="C28" s="11"/>
      <c r="D28" s="12"/>
      <c r="E28" s="26">
        <f t="shared" si="0"/>
        <v>280344.81800000003</v>
      </c>
      <c r="F28" s="25"/>
      <c r="G28" s="25"/>
      <c r="H28" s="25">
        <v>280344.81800000003</v>
      </c>
      <c r="I28" s="19" t="s">
        <v>19</v>
      </c>
    </row>
    <row r="29" spans="1:9" x14ac:dyDescent="0.3">
      <c r="A29" s="5" t="s">
        <v>35</v>
      </c>
      <c r="B29" s="5"/>
      <c r="C29" s="5"/>
      <c r="D29" s="5"/>
      <c r="E29" s="20">
        <f t="shared" si="0"/>
        <v>8648571.5329999998</v>
      </c>
      <c r="F29" s="21">
        <f>F30+F31</f>
        <v>5294722.5309999995</v>
      </c>
      <c r="G29" s="21">
        <f>G30+G31</f>
        <v>2861600</v>
      </c>
      <c r="H29" s="21">
        <f>H30+H31</f>
        <v>492249.00200000004</v>
      </c>
      <c r="I29" s="23" t="s">
        <v>17</v>
      </c>
    </row>
    <row r="30" spans="1:9" x14ac:dyDescent="0.3">
      <c r="A30" s="5"/>
      <c r="B30" s="5"/>
      <c r="C30" s="5"/>
      <c r="D30" s="5"/>
      <c r="E30" s="20">
        <f t="shared" si="0"/>
        <v>363240.00300000003</v>
      </c>
      <c r="F30" s="21">
        <f t="shared" ref="F30:H31" si="1">F27+F24+F21+F18+F15+F12+F9</f>
        <v>222378.34600000002</v>
      </c>
      <c r="G30" s="21">
        <f t="shared" si="1"/>
        <v>120187.2</v>
      </c>
      <c r="H30" s="21">
        <f t="shared" si="1"/>
        <v>20674.457000000002</v>
      </c>
      <c r="I30" s="28" t="s">
        <v>18</v>
      </c>
    </row>
    <row r="31" spans="1:9" ht="33.6" customHeight="1" x14ac:dyDescent="0.3">
      <c r="A31" s="5"/>
      <c r="B31" s="5"/>
      <c r="C31" s="5"/>
      <c r="D31" s="5"/>
      <c r="E31" s="20">
        <f t="shared" si="0"/>
        <v>8285331.5299999993</v>
      </c>
      <c r="F31" s="21">
        <f t="shared" si="1"/>
        <v>5072344.1849999996</v>
      </c>
      <c r="G31" s="21">
        <f t="shared" si="1"/>
        <v>2741412.8</v>
      </c>
      <c r="H31" s="21">
        <f t="shared" si="1"/>
        <v>471574.54500000004</v>
      </c>
      <c r="I31" s="23" t="s">
        <v>19</v>
      </c>
    </row>
    <row r="32" spans="1:9" ht="21.75" customHeight="1" x14ac:dyDescent="0.3">
      <c r="A32" s="4" t="s">
        <v>36</v>
      </c>
      <c r="B32" s="4"/>
      <c r="C32" s="4"/>
      <c r="D32" s="4"/>
      <c r="E32" s="4"/>
      <c r="F32" s="4"/>
      <c r="G32" s="4"/>
      <c r="H32" s="4"/>
      <c r="I32" s="4"/>
    </row>
    <row r="33" spans="1:9" ht="15.75" customHeight="1" x14ac:dyDescent="0.3">
      <c r="A33" s="9" t="s">
        <v>37</v>
      </c>
      <c r="B33" s="8" t="s">
        <v>38</v>
      </c>
      <c r="C33" s="11" t="s">
        <v>22</v>
      </c>
      <c r="D33" s="12" t="s">
        <v>39</v>
      </c>
      <c r="E33" s="21">
        <f t="shared" ref="E33:E47" si="2">F33+G33+H33</f>
        <v>317937.34000000003</v>
      </c>
      <c r="F33" s="21">
        <f>F34+F35</f>
        <v>317937.34000000003</v>
      </c>
      <c r="G33" s="22"/>
      <c r="H33" s="22"/>
      <c r="I33" s="23" t="s">
        <v>17</v>
      </c>
    </row>
    <row r="34" spans="1:9" x14ac:dyDescent="0.3">
      <c r="A34" s="9"/>
      <c r="B34" s="8"/>
      <c r="C34" s="11"/>
      <c r="D34" s="11"/>
      <c r="E34" s="21">
        <f t="shared" si="2"/>
        <v>15896.867</v>
      </c>
      <c r="F34" s="22">
        <v>15896.867</v>
      </c>
      <c r="G34" s="22"/>
      <c r="H34" s="22"/>
      <c r="I34" s="24" t="s">
        <v>18</v>
      </c>
    </row>
    <row r="35" spans="1:9" ht="30" customHeight="1" x14ac:dyDescent="0.3">
      <c r="A35" s="9"/>
      <c r="B35" s="8"/>
      <c r="C35" s="11"/>
      <c r="D35" s="11"/>
      <c r="E35" s="21">
        <f t="shared" si="2"/>
        <v>302040.473</v>
      </c>
      <c r="F35" s="22">
        <v>302040.473</v>
      </c>
      <c r="G35" s="22"/>
      <c r="H35" s="22"/>
      <c r="I35" s="19" t="s">
        <v>19</v>
      </c>
    </row>
    <row r="36" spans="1:9" ht="15.75" customHeight="1" x14ac:dyDescent="0.3">
      <c r="A36" s="9" t="s">
        <v>40</v>
      </c>
      <c r="B36" s="8" t="s">
        <v>41</v>
      </c>
      <c r="C36" s="11" t="s">
        <v>42</v>
      </c>
      <c r="D36" s="12" t="s">
        <v>39</v>
      </c>
      <c r="E36" s="27">
        <f t="shared" si="2"/>
        <v>196259.459</v>
      </c>
      <c r="F36" s="25"/>
      <c r="G36" s="27">
        <f>G37+G38</f>
        <v>196259.459</v>
      </c>
      <c r="H36" s="25"/>
      <c r="I36" s="23" t="s">
        <v>17</v>
      </c>
    </row>
    <row r="37" spans="1:9" x14ac:dyDescent="0.3">
      <c r="A37" s="9"/>
      <c r="B37" s="8"/>
      <c r="C37" s="11"/>
      <c r="D37" s="11"/>
      <c r="E37" s="27">
        <f t="shared" si="2"/>
        <v>8242.8970000000008</v>
      </c>
      <c r="F37" s="25"/>
      <c r="G37" s="25">
        <v>8242.8970000000008</v>
      </c>
      <c r="H37" s="25"/>
      <c r="I37" s="24" t="s">
        <v>18</v>
      </c>
    </row>
    <row r="38" spans="1:9" ht="35.25" customHeight="1" x14ac:dyDescent="0.3">
      <c r="A38" s="9"/>
      <c r="B38" s="8"/>
      <c r="C38" s="11"/>
      <c r="D38" s="11"/>
      <c r="E38" s="27">
        <f t="shared" si="2"/>
        <v>188016.56200000001</v>
      </c>
      <c r="F38" s="25"/>
      <c r="G38" s="25">
        <v>188016.56200000001</v>
      </c>
      <c r="H38" s="25"/>
      <c r="I38" s="19" t="s">
        <v>19</v>
      </c>
    </row>
    <row r="39" spans="1:9" ht="15.75" customHeight="1" x14ac:dyDescent="0.3">
      <c r="A39" s="9" t="s">
        <v>43</v>
      </c>
      <c r="B39" s="3" t="s">
        <v>44</v>
      </c>
      <c r="C39" s="11" t="s">
        <v>22</v>
      </c>
      <c r="D39" s="12" t="s">
        <v>39</v>
      </c>
      <c r="E39" s="27">
        <f t="shared" si="2"/>
        <v>11243.663</v>
      </c>
      <c r="F39" s="29">
        <f>F40+F41</f>
        <v>11243.663</v>
      </c>
      <c r="G39" s="25"/>
      <c r="H39" s="25"/>
      <c r="I39" s="23" t="s">
        <v>17</v>
      </c>
    </row>
    <row r="40" spans="1:9" x14ac:dyDescent="0.3">
      <c r="A40" s="9"/>
      <c r="B40" s="3"/>
      <c r="C40" s="11"/>
      <c r="D40" s="11"/>
      <c r="E40" s="27">
        <f t="shared" si="2"/>
        <v>472.233</v>
      </c>
      <c r="F40" s="25">
        <v>472.233</v>
      </c>
      <c r="G40" s="25"/>
      <c r="H40" s="25"/>
      <c r="I40" s="24" t="s">
        <v>18</v>
      </c>
    </row>
    <row r="41" spans="1:9" ht="30.75" customHeight="1" x14ac:dyDescent="0.3">
      <c r="A41" s="9"/>
      <c r="B41" s="3"/>
      <c r="C41" s="11"/>
      <c r="D41" s="11"/>
      <c r="E41" s="27">
        <f t="shared" si="2"/>
        <v>10771.43</v>
      </c>
      <c r="F41" s="30">
        <v>10771.43</v>
      </c>
      <c r="G41" s="25"/>
      <c r="H41" s="25"/>
      <c r="I41" s="19" t="s">
        <v>19</v>
      </c>
    </row>
    <row r="42" spans="1:9" ht="15.75" customHeight="1" x14ac:dyDescent="0.3">
      <c r="A42" s="9" t="s">
        <v>45</v>
      </c>
      <c r="B42" s="3" t="s">
        <v>46</v>
      </c>
      <c r="C42" s="11" t="s">
        <v>22</v>
      </c>
      <c r="D42" s="12" t="s">
        <v>39</v>
      </c>
      <c r="E42" s="27">
        <f t="shared" si="2"/>
        <v>9504</v>
      </c>
      <c r="F42" s="27">
        <f>F43+F44</f>
        <v>9504</v>
      </c>
      <c r="G42" s="22"/>
      <c r="H42" s="22"/>
      <c r="I42" s="23" t="s">
        <v>17</v>
      </c>
    </row>
    <row r="43" spans="1:9" x14ac:dyDescent="0.3">
      <c r="A43" s="9"/>
      <c r="B43" s="3"/>
      <c r="C43" s="11"/>
      <c r="D43" s="11"/>
      <c r="E43" s="27">
        <f t="shared" si="2"/>
        <v>399.16800000000001</v>
      </c>
      <c r="F43" s="25">
        <v>399.16800000000001</v>
      </c>
      <c r="G43" s="22"/>
      <c r="H43" s="22"/>
      <c r="I43" s="24" t="s">
        <v>18</v>
      </c>
    </row>
    <row r="44" spans="1:9" ht="31.2" x14ac:dyDescent="0.3">
      <c r="A44" s="9"/>
      <c r="B44" s="3"/>
      <c r="C44" s="11"/>
      <c r="D44" s="11"/>
      <c r="E44" s="27">
        <f t="shared" si="2"/>
        <v>9104.8320000000003</v>
      </c>
      <c r="F44" s="25">
        <v>9104.8320000000003</v>
      </c>
      <c r="G44" s="22"/>
      <c r="H44" s="22"/>
      <c r="I44" s="19" t="s">
        <v>19</v>
      </c>
    </row>
    <row r="45" spans="1:9" x14ac:dyDescent="0.3">
      <c r="A45" s="5" t="s">
        <v>47</v>
      </c>
      <c r="B45" s="5"/>
      <c r="C45" s="5"/>
      <c r="D45" s="5"/>
      <c r="E45" s="21">
        <f t="shared" si="2"/>
        <v>534944.46199999994</v>
      </c>
      <c r="F45" s="21">
        <f>F46+F47</f>
        <v>338685.00299999997</v>
      </c>
      <c r="G45" s="21">
        <f>G46+G47</f>
        <v>196259.459</v>
      </c>
      <c r="H45" s="21"/>
      <c r="I45" s="23" t="s">
        <v>17</v>
      </c>
    </row>
    <row r="46" spans="1:9" x14ac:dyDescent="0.3">
      <c r="A46" s="5"/>
      <c r="B46" s="5"/>
      <c r="C46" s="5"/>
      <c r="D46" s="5"/>
      <c r="E46" s="21">
        <f t="shared" si="2"/>
        <v>25011.165000000001</v>
      </c>
      <c r="F46" s="21">
        <f>F43+F40+F37+F34</f>
        <v>16768.268</v>
      </c>
      <c r="G46" s="21">
        <f>G43+G40+G37+G34</f>
        <v>8242.8970000000008</v>
      </c>
      <c r="H46" s="21"/>
      <c r="I46" s="28" t="s">
        <v>18</v>
      </c>
    </row>
    <row r="47" spans="1:9" ht="35.25" customHeight="1" x14ac:dyDescent="0.3">
      <c r="A47" s="5"/>
      <c r="B47" s="5"/>
      <c r="C47" s="5"/>
      <c r="D47" s="5"/>
      <c r="E47" s="21">
        <f t="shared" si="2"/>
        <v>509933.29700000002</v>
      </c>
      <c r="F47" s="21">
        <f>F44+F41+F38+F35</f>
        <v>321916.73499999999</v>
      </c>
      <c r="G47" s="21">
        <f>G44+G41+G38+G35</f>
        <v>188016.56200000001</v>
      </c>
      <c r="H47" s="21"/>
      <c r="I47" s="23" t="s">
        <v>19</v>
      </c>
    </row>
    <row r="48" spans="1:9" ht="21.75" customHeight="1" x14ac:dyDescent="0.3">
      <c r="A48" s="10" t="s">
        <v>48</v>
      </c>
      <c r="B48" s="10"/>
      <c r="C48" s="10"/>
      <c r="D48" s="10"/>
      <c r="E48" s="10"/>
      <c r="F48" s="10"/>
      <c r="G48" s="10"/>
      <c r="H48" s="10"/>
      <c r="I48" s="10"/>
    </row>
    <row r="49" spans="1:9" ht="15.75" customHeight="1" x14ac:dyDescent="0.3">
      <c r="A49" s="9" t="s">
        <v>49</v>
      </c>
      <c r="B49" s="8" t="s">
        <v>50</v>
      </c>
      <c r="C49" s="12" t="s">
        <v>15</v>
      </c>
      <c r="D49" s="11" t="s">
        <v>16</v>
      </c>
      <c r="E49" s="27">
        <f>E50+E51</f>
        <v>283606.73300000001</v>
      </c>
      <c r="F49" s="27">
        <f>F50+F51</f>
        <v>186278.399</v>
      </c>
      <c r="G49" s="27">
        <f>G50+G51</f>
        <v>97328.333999999988</v>
      </c>
      <c r="H49" s="22"/>
      <c r="I49" s="23" t="s">
        <v>17</v>
      </c>
    </row>
    <row r="50" spans="1:9" x14ac:dyDescent="0.3">
      <c r="A50" s="9"/>
      <c r="B50" s="8"/>
      <c r="C50" s="12"/>
      <c r="D50" s="11"/>
      <c r="E50" s="27">
        <f>F50+G50</f>
        <v>11911.482</v>
      </c>
      <c r="F50" s="25">
        <v>7823.692</v>
      </c>
      <c r="G50" s="25">
        <v>4087.79</v>
      </c>
      <c r="H50" s="22"/>
      <c r="I50" s="24" t="s">
        <v>18</v>
      </c>
    </row>
    <row r="51" spans="1:9" ht="31.2" x14ac:dyDescent="0.3">
      <c r="A51" s="9"/>
      <c r="B51" s="8"/>
      <c r="C51" s="12"/>
      <c r="D51" s="11"/>
      <c r="E51" s="27">
        <f>F51+G51</f>
        <v>271695.25099999999</v>
      </c>
      <c r="F51" s="25">
        <v>178454.70699999999</v>
      </c>
      <c r="G51" s="25">
        <v>93240.543999999994</v>
      </c>
      <c r="H51" s="22"/>
      <c r="I51" s="19" t="s">
        <v>19</v>
      </c>
    </row>
    <row r="52" spans="1:9" ht="33.9" customHeight="1" x14ac:dyDescent="0.3">
      <c r="A52" s="10" t="s">
        <v>51</v>
      </c>
      <c r="B52" s="10"/>
      <c r="C52" s="10"/>
      <c r="D52" s="10"/>
      <c r="E52" s="10"/>
      <c r="F52" s="10"/>
      <c r="G52" s="10"/>
      <c r="H52" s="10"/>
      <c r="I52" s="10"/>
    </row>
    <row r="53" spans="1:9" ht="15.75" customHeight="1" x14ac:dyDescent="0.3">
      <c r="A53" s="9" t="s">
        <v>52</v>
      </c>
      <c r="B53" s="8" t="s">
        <v>53</v>
      </c>
      <c r="C53" s="11" t="s">
        <v>22</v>
      </c>
      <c r="D53" s="12" t="s">
        <v>39</v>
      </c>
      <c r="E53" s="27">
        <f t="shared" ref="E53:E82" si="3">F53+G53+H53</f>
        <v>7793.1729999999998</v>
      </c>
      <c r="F53" s="27">
        <f>F54+F55</f>
        <v>7793.1729999999998</v>
      </c>
      <c r="G53" s="31"/>
      <c r="H53" s="31"/>
      <c r="I53" s="23" t="s">
        <v>17</v>
      </c>
    </row>
    <row r="54" spans="1:9" x14ac:dyDescent="0.3">
      <c r="A54" s="9"/>
      <c r="B54" s="8"/>
      <c r="C54" s="11"/>
      <c r="D54" s="11"/>
      <c r="E54" s="27">
        <f t="shared" si="3"/>
        <v>327.31299999999999</v>
      </c>
      <c r="F54" s="25">
        <v>327.31299999999999</v>
      </c>
      <c r="G54" s="31"/>
      <c r="H54" s="31"/>
      <c r="I54" s="24" t="s">
        <v>18</v>
      </c>
    </row>
    <row r="55" spans="1:9" ht="31.2" x14ac:dyDescent="0.3">
      <c r="A55" s="9"/>
      <c r="B55" s="8"/>
      <c r="C55" s="11"/>
      <c r="D55" s="11"/>
      <c r="E55" s="27">
        <f t="shared" si="3"/>
        <v>7465.86</v>
      </c>
      <c r="F55" s="25">
        <v>7465.86</v>
      </c>
      <c r="G55" s="31"/>
      <c r="H55" s="31"/>
      <c r="I55" s="19" t="s">
        <v>19</v>
      </c>
    </row>
    <row r="56" spans="1:9" ht="15.75" customHeight="1" x14ac:dyDescent="0.3">
      <c r="A56" s="9" t="s">
        <v>54</v>
      </c>
      <c r="B56" s="8" t="s">
        <v>55</v>
      </c>
      <c r="C56" s="11" t="s">
        <v>22</v>
      </c>
      <c r="D56" s="12" t="s">
        <v>39</v>
      </c>
      <c r="E56" s="27">
        <f t="shared" si="3"/>
        <v>9298.0789999999997</v>
      </c>
      <c r="F56" s="27">
        <f>F57+F58</f>
        <v>9298.0789999999997</v>
      </c>
      <c r="G56" s="31"/>
      <c r="H56" s="31"/>
      <c r="I56" s="23" t="s">
        <v>17</v>
      </c>
    </row>
    <row r="57" spans="1:9" x14ac:dyDescent="0.3">
      <c r="A57" s="9"/>
      <c r="B57" s="8"/>
      <c r="C57" s="11"/>
      <c r="D57" s="11"/>
      <c r="E57" s="27">
        <f t="shared" si="3"/>
        <v>390.51900000000001</v>
      </c>
      <c r="F57" s="25">
        <v>390.51900000000001</v>
      </c>
      <c r="G57" s="31"/>
      <c r="H57" s="31"/>
      <c r="I57" s="24" t="s">
        <v>18</v>
      </c>
    </row>
    <row r="58" spans="1:9" ht="31.2" x14ac:dyDescent="0.3">
      <c r="A58" s="9"/>
      <c r="B58" s="8"/>
      <c r="C58" s="11"/>
      <c r="D58" s="11"/>
      <c r="E58" s="27">
        <f t="shared" si="3"/>
        <v>8907.56</v>
      </c>
      <c r="F58" s="25">
        <v>8907.56</v>
      </c>
      <c r="G58" s="31"/>
      <c r="H58" s="31"/>
      <c r="I58" s="19" t="s">
        <v>19</v>
      </c>
    </row>
    <row r="59" spans="1:9" ht="15.75" customHeight="1" x14ac:dyDescent="0.3">
      <c r="A59" s="9" t="s">
        <v>56</v>
      </c>
      <c r="B59" s="8" t="s">
        <v>57</v>
      </c>
      <c r="C59" s="11" t="s">
        <v>22</v>
      </c>
      <c r="D59" s="12" t="s">
        <v>39</v>
      </c>
      <c r="E59" s="27">
        <f t="shared" si="3"/>
        <v>805.34399999999994</v>
      </c>
      <c r="F59" s="27">
        <f>F60+F61</f>
        <v>805.34399999999994</v>
      </c>
      <c r="G59" s="31"/>
      <c r="H59" s="31"/>
      <c r="I59" s="23" t="s">
        <v>17</v>
      </c>
    </row>
    <row r="60" spans="1:9" x14ac:dyDescent="0.3">
      <c r="A60" s="9"/>
      <c r="B60" s="8"/>
      <c r="C60" s="11"/>
      <c r="D60" s="11"/>
      <c r="E60" s="27">
        <f t="shared" si="3"/>
        <v>33.823999999999998</v>
      </c>
      <c r="F60" s="25">
        <v>33.823999999999998</v>
      </c>
      <c r="G60" s="31"/>
      <c r="H60" s="31"/>
      <c r="I60" s="24" t="s">
        <v>18</v>
      </c>
    </row>
    <row r="61" spans="1:9" ht="31.2" x14ac:dyDescent="0.3">
      <c r="A61" s="9"/>
      <c r="B61" s="8"/>
      <c r="C61" s="11"/>
      <c r="D61" s="11"/>
      <c r="E61" s="27">
        <f t="shared" si="3"/>
        <v>771.52</v>
      </c>
      <c r="F61" s="25">
        <v>771.52</v>
      </c>
      <c r="G61" s="31"/>
      <c r="H61" s="31"/>
      <c r="I61" s="19" t="s">
        <v>19</v>
      </c>
    </row>
    <row r="62" spans="1:9" ht="22.5" customHeight="1" x14ac:dyDescent="0.3">
      <c r="A62" s="9" t="s">
        <v>58</v>
      </c>
      <c r="B62" s="8" t="s">
        <v>59</v>
      </c>
      <c r="C62" s="11" t="s">
        <v>22</v>
      </c>
      <c r="D62" s="12" t="s">
        <v>39</v>
      </c>
      <c r="E62" s="27">
        <f t="shared" si="3"/>
        <v>22900</v>
      </c>
      <c r="F62" s="27">
        <f>F63+F64</f>
        <v>22900</v>
      </c>
      <c r="G62" s="31"/>
      <c r="H62" s="31"/>
      <c r="I62" s="23" t="s">
        <v>17</v>
      </c>
    </row>
    <row r="63" spans="1:9" ht="22.5" customHeight="1" x14ac:dyDescent="0.3">
      <c r="A63" s="9"/>
      <c r="B63" s="8"/>
      <c r="C63" s="11"/>
      <c r="D63" s="11"/>
      <c r="E63" s="27">
        <f t="shared" si="3"/>
        <v>1236.5999999999999</v>
      </c>
      <c r="F63" s="25">
        <v>1236.5999999999999</v>
      </c>
      <c r="G63" s="31"/>
      <c r="H63" s="31"/>
      <c r="I63" s="24" t="s">
        <v>18</v>
      </c>
    </row>
    <row r="64" spans="1:9" ht="44.25" customHeight="1" x14ac:dyDescent="0.3">
      <c r="A64" s="9"/>
      <c r="B64" s="8"/>
      <c r="C64" s="11"/>
      <c r="D64" s="11"/>
      <c r="E64" s="27">
        <f t="shared" si="3"/>
        <v>21663.4</v>
      </c>
      <c r="F64" s="25">
        <v>21663.4</v>
      </c>
      <c r="G64" s="31"/>
      <c r="H64" s="31"/>
      <c r="I64" s="19" t="s">
        <v>19</v>
      </c>
    </row>
    <row r="65" spans="1:9" ht="15.75" customHeight="1" x14ac:dyDescent="0.3">
      <c r="A65" s="9" t="s">
        <v>60</v>
      </c>
      <c r="B65" s="8" t="s">
        <v>61</v>
      </c>
      <c r="C65" s="11" t="s">
        <v>22</v>
      </c>
      <c r="D65" s="12" t="s">
        <v>39</v>
      </c>
      <c r="E65" s="27">
        <f t="shared" si="3"/>
        <v>1820.4340000000002</v>
      </c>
      <c r="F65" s="29">
        <f>F66+F67</f>
        <v>1820.4340000000002</v>
      </c>
      <c r="G65" s="31"/>
      <c r="H65" s="31"/>
      <c r="I65" s="23" t="s">
        <v>17</v>
      </c>
    </row>
    <row r="66" spans="1:9" x14ac:dyDescent="0.3">
      <c r="A66" s="9"/>
      <c r="B66" s="8"/>
      <c r="C66" s="11"/>
      <c r="D66" s="11"/>
      <c r="E66" s="27">
        <f t="shared" si="3"/>
        <v>98.13</v>
      </c>
      <c r="F66" s="25">
        <v>98.13</v>
      </c>
      <c r="G66" s="31"/>
      <c r="H66" s="31"/>
      <c r="I66" s="24" t="s">
        <v>18</v>
      </c>
    </row>
    <row r="67" spans="1:9" ht="31.2" x14ac:dyDescent="0.3">
      <c r="A67" s="9"/>
      <c r="B67" s="8"/>
      <c r="C67" s="11"/>
      <c r="D67" s="11"/>
      <c r="E67" s="27">
        <f t="shared" si="3"/>
        <v>1722.3040000000001</v>
      </c>
      <c r="F67" s="30">
        <v>1722.3040000000001</v>
      </c>
      <c r="G67" s="31"/>
      <c r="H67" s="31"/>
      <c r="I67" s="19" t="s">
        <v>19</v>
      </c>
    </row>
    <row r="68" spans="1:9" ht="15.75" customHeight="1" x14ac:dyDescent="0.3">
      <c r="A68" s="2" t="s">
        <v>62</v>
      </c>
      <c r="B68" s="3" t="s">
        <v>63</v>
      </c>
      <c r="C68" s="11" t="s">
        <v>22</v>
      </c>
      <c r="D68" s="12" t="s">
        <v>39</v>
      </c>
      <c r="E68" s="27">
        <f t="shared" si="3"/>
        <v>9446.9750000000004</v>
      </c>
      <c r="F68" s="29">
        <f>F69+F70</f>
        <v>9446.9750000000004</v>
      </c>
      <c r="G68" s="31"/>
      <c r="H68" s="31"/>
      <c r="I68" s="23" t="s">
        <v>17</v>
      </c>
    </row>
    <row r="69" spans="1:9" x14ac:dyDescent="0.3">
      <c r="A69" s="2"/>
      <c r="B69" s="3"/>
      <c r="C69" s="11"/>
      <c r="D69" s="12"/>
      <c r="E69" s="27">
        <f t="shared" si="3"/>
        <v>396.77199999999999</v>
      </c>
      <c r="F69" s="30">
        <v>396.77199999999999</v>
      </c>
      <c r="G69" s="31"/>
      <c r="H69" s="31"/>
      <c r="I69" s="24" t="s">
        <v>18</v>
      </c>
    </row>
    <row r="70" spans="1:9" ht="31.2" x14ac:dyDescent="0.3">
      <c r="A70" s="2"/>
      <c r="B70" s="3"/>
      <c r="C70" s="11"/>
      <c r="D70" s="12"/>
      <c r="E70" s="27">
        <f t="shared" si="3"/>
        <v>9050.2029999999995</v>
      </c>
      <c r="F70" s="30">
        <v>9050.2029999999995</v>
      </c>
      <c r="G70" s="31"/>
      <c r="H70" s="31"/>
      <c r="I70" s="19" t="s">
        <v>19</v>
      </c>
    </row>
    <row r="71" spans="1:9" ht="15.75" customHeight="1" x14ac:dyDescent="0.3">
      <c r="A71" s="2" t="s">
        <v>64</v>
      </c>
      <c r="B71" s="8" t="s">
        <v>65</v>
      </c>
      <c r="C71" s="11" t="s">
        <v>22</v>
      </c>
      <c r="D71" s="12" t="s">
        <v>39</v>
      </c>
      <c r="E71" s="27">
        <f t="shared" si="3"/>
        <v>8981.2799999999988</v>
      </c>
      <c r="F71" s="29">
        <f>F72+F73</f>
        <v>8981.2799999999988</v>
      </c>
      <c r="G71" s="31"/>
      <c r="H71" s="31"/>
      <c r="I71" s="23" t="s">
        <v>17</v>
      </c>
    </row>
    <row r="72" spans="1:9" x14ac:dyDescent="0.3">
      <c r="A72" s="2"/>
      <c r="B72" s="8"/>
      <c r="C72" s="11"/>
      <c r="D72" s="12"/>
      <c r="E72" s="27">
        <f t="shared" si="3"/>
        <v>377.21300000000002</v>
      </c>
      <c r="F72" s="30">
        <v>377.21300000000002</v>
      </c>
      <c r="G72" s="31"/>
      <c r="H72" s="31"/>
      <c r="I72" s="24" t="s">
        <v>18</v>
      </c>
    </row>
    <row r="73" spans="1:9" ht="31.2" x14ac:dyDescent="0.3">
      <c r="A73" s="2"/>
      <c r="B73" s="8"/>
      <c r="C73" s="11"/>
      <c r="D73" s="12"/>
      <c r="E73" s="27">
        <f t="shared" si="3"/>
        <v>8604.0669999999991</v>
      </c>
      <c r="F73" s="30">
        <v>8604.0669999999991</v>
      </c>
      <c r="G73" s="31"/>
      <c r="H73" s="31"/>
      <c r="I73" s="19" t="s">
        <v>19</v>
      </c>
    </row>
    <row r="74" spans="1:9" ht="15.75" customHeight="1" x14ac:dyDescent="0.3">
      <c r="A74" s="9" t="s">
        <v>66</v>
      </c>
      <c r="B74" s="8" t="s">
        <v>67</v>
      </c>
      <c r="C74" s="11" t="s">
        <v>22</v>
      </c>
      <c r="D74" s="12" t="s">
        <v>39</v>
      </c>
      <c r="E74" s="27">
        <f t="shared" si="3"/>
        <v>3230.1000000000004</v>
      </c>
      <c r="F74" s="27">
        <f>F75+F76</f>
        <v>3230.1000000000004</v>
      </c>
      <c r="G74" s="31"/>
      <c r="H74" s="31"/>
      <c r="I74" s="23" t="s">
        <v>17</v>
      </c>
    </row>
    <row r="75" spans="1:9" x14ac:dyDescent="0.3">
      <c r="A75" s="9"/>
      <c r="B75" s="8"/>
      <c r="C75" s="11"/>
      <c r="D75" s="11"/>
      <c r="E75" s="27">
        <f t="shared" si="3"/>
        <v>174.42500000000001</v>
      </c>
      <c r="F75" s="25">
        <v>174.42500000000001</v>
      </c>
      <c r="G75" s="31"/>
      <c r="H75" s="31"/>
      <c r="I75" s="24" t="s">
        <v>18</v>
      </c>
    </row>
    <row r="76" spans="1:9" ht="31.2" x14ac:dyDescent="0.3">
      <c r="A76" s="9"/>
      <c r="B76" s="8"/>
      <c r="C76" s="11"/>
      <c r="D76" s="11"/>
      <c r="E76" s="27">
        <f t="shared" si="3"/>
        <v>3055.6750000000002</v>
      </c>
      <c r="F76" s="25">
        <v>3055.6750000000002</v>
      </c>
      <c r="G76" s="31"/>
      <c r="H76" s="31"/>
      <c r="I76" s="19" t="s">
        <v>19</v>
      </c>
    </row>
    <row r="77" spans="1:9" ht="15.75" customHeight="1" x14ac:dyDescent="0.3">
      <c r="A77" s="9" t="s">
        <v>68</v>
      </c>
      <c r="B77" s="8" t="s">
        <v>69</v>
      </c>
      <c r="C77" s="11" t="s">
        <v>22</v>
      </c>
      <c r="D77" s="12" t="s">
        <v>39</v>
      </c>
      <c r="E77" s="27">
        <f t="shared" si="3"/>
        <v>4212.92</v>
      </c>
      <c r="F77" s="27">
        <f>F78+F79</f>
        <v>4212.92</v>
      </c>
      <c r="G77" s="31"/>
      <c r="H77" s="31"/>
      <c r="I77" s="23" t="s">
        <v>17</v>
      </c>
    </row>
    <row r="78" spans="1:9" x14ac:dyDescent="0.3">
      <c r="A78" s="9"/>
      <c r="B78" s="8"/>
      <c r="C78" s="11"/>
      <c r="D78" s="11"/>
      <c r="E78" s="27">
        <f t="shared" si="3"/>
        <v>227.49799999999999</v>
      </c>
      <c r="F78" s="25">
        <v>227.49799999999999</v>
      </c>
      <c r="G78" s="31"/>
      <c r="H78" s="31"/>
      <c r="I78" s="24" t="s">
        <v>18</v>
      </c>
    </row>
    <row r="79" spans="1:9" ht="31.2" x14ac:dyDescent="0.3">
      <c r="A79" s="9"/>
      <c r="B79" s="8"/>
      <c r="C79" s="11"/>
      <c r="D79" s="11"/>
      <c r="E79" s="27">
        <f t="shared" si="3"/>
        <v>3985.422</v>
      </c>
      <c r="F79" s="25">
        <v>3985.422</v>
      </c>
      <c r="G79" s="31"/>
      <c r="H79" s="31"/>
      <c r="I79" s="19" t="s">
        <v>19</v>
      </c>
    </row>
    <row r="80" spans="1:9" x14ac:dyDescent="0.3">
      <c r="A80" s="1" t="s">
        <v>70</v>
      </c>
      <c r="B80" s="1"/>
      <c r="C80" s="1"/>
      <c r="D80" s="1"/>
      <c r="E80" s="21">
        <f t="shared" si="3"/>
        <v>68488.304999999993</v>
      </c>
      <c r="F80" s="21">
        <f>F81+F82</f>
        <v>68488.304999999993</v>
      </c>
      <c r="G80" s="32"/>
      <c r="H80" s="32"/>
      <c r="I80" s="23" t="s">
        <v>17</v>
      </c>
    </row>
    <row r="81" spans="1:9" x14ac:dyDescent="0.3">
      <c r="A81" s="1"/>
      <c r="B81" s="1"/>
      <c r="C81" s="1"/>
      <c r="D81" s="1"/>
      <c r="E81" s="21">
        <f t="shared" si="3"/>
        <v>3262.2939999999999</v>
      </c>
      <c r="F81" s="21">
        <f>F78+F75+F72+F69+F66+F63+F60+F57+F54</f>
        <v>3262.2939999999999</v>
      </c>
      <c r="G81" s="32"/>
      <c r="H81" s="32"/>
      <c r="I81" s="28" t="s">
        <v>18</v>
      </c>
    </row>
    <row r="82" spans="1:9" ht="31.2" x14ac:dyDescent="0.3">
      <c r="A82" s="1"/>
      <c r="B82" s="1"/>
      <c r="C82" s="1"/>
      <c r="D82" s="1"/>
      <c r="E82" s="21">
        <f t="shared" si="3"/>
        <v>65226.010999999991</v>
      </c>
      <c r="F82" s="21">
        <f>F79+F76+F73+F70+F67+F64+F61+F58+F55</f>
        <v>65226.010999999991</v>
      </c>
      <c r="G82" s="32"/>
      <c r="H82" s="32"/>
      <c r="I82" s="23" t="s">
        <v>19</v>
      </c>
    </row>
    <row r="83" spans="1:9" ht="33.75" customHeight="1" x14ac:dyDescent="0.3">
      <c r="A83" s="35" t="s">
        <v>71</v>
      </c>
      <c r="B83" s="35"/>
      <c r="C83" s="35"/>
      <c r="D83" s="35"/>
      <c r="E83" s="35"/>
      <c r="F83" s="35"/>
      <c r="G83" s="35"/>
      <c r="H83" s="35"/>
      <c r="I83" s="35"/>
    </row>
    <row r="84" spans="1:9" ht="15.75" customHeight="1" x14ac:dyDescent="0.3">
      <c r="A84" s="6" t="s">
        <v>72</v>
      </c>
      <c r="B84" s="3" t="s">
        <v>73</v>
      </c>
      <c r="C84" s="36" t="s">
        <v>22</v>
      </c>
      <c r="D84" s="12" t="s">
        <v>39</v>
      </c>
      <c r="E84" s="27">
        <f t="shared" ref="E84:E104" si="4">F84+G84+H84</f>
        <v>30518.853999999999</v>
      </c>
      <c r="F84" s="29">
        <f>F85+F86</f>
        <v>30518.853999999999</v>
      </c>
      <c r="G84" s="22"/>
      <c r="H84" s="22"/>
      <c r="I84" s="23" t="s">
        <v>17</v>
      </c>
    </row>
    <row r="85" spans="1:9" x14ac:dyDescent="0.3">
      <c r="A85" s="6"/>
      <c r="B85" s="3"/>
      <c r="C85" s="36"/>
      <c r="D85" s="12"/>
      <c r="E85" s="27">
        <f t="shared" si="4"/>
        <v>1281.7909999999999</v>
      </c>
      <c r="F85" s="25">
        <v>1281.7909999999999</v>
      </c>
      <c r="G85" s="22"/>
      <c r="H85" s="22"/>
      <c r="I85" s="24" t="s">
        <v>18</v>
      </c>
    </row>
    <row r="86" spans="1:9" ht="31.2" x14ac:dyDescent="0.3">
      <c r="A86" s="6"/>
      <c r="B86" s="3"/>
      <c r="C86" s="36"/>
      <c r="D86" s="12"/>
      <c r="E86" s="27">
        <f t="shared" si="4"/>
        <v>29237.062999999998</v>
      </c>
      <c r="F86" s="30">
        <v>29237.062999999998</v>
      </c>
      <c r="G86" s="22"/>
      <c r="H86" s="22"/>
      <c r="I86" s="19" t="s">
        <v>19</v>
      </c>
    </row>
    <row r="87" spans="1:9" ht="15.75" customHeight="1" x14ac:dyDescent="0.3">
      <c r="A87" s="6" t="s">
        <v>74</v>
      </c>
      <c r="B87" s="3" t="s">
        <v>75</v>
      </c>
      <c r="C87" s="36" t="s">
        <v>22</v>
      </c>
      <c r="D87" s="12" t="s">
        <v>39</v>
      </c>
      <c r="E87" s="27">
        <f t="shared" si="4"/>
        <v>17027.64</v>
      </c>
      <c r="F87" s="29">
        <f>F88+F89</f>
        <v>17027.64</v>
      </c>
      <c r="G87" s="22"/>
      <c r="H87" s="22"/>
      <c r="I87" s="23" t="s">
        <v>17</v>
      </c>
    </row>
    <row r="88" spans="1:9" x14ac:dyDescent="0.3">
      <c r="A88" s="6"/>
      <c r="B88" s="3"/>
      <c r="C88" s="36"/>
      <c r="D88" s="12"/>
      <c r="E88" s="27">
        <f t="shared" si="4"/>
        <v>715.16</v>
      </c>
      <c r="F88" s="25">
        <v>715.16</v>
      </c>
      <c r="G88" s="22"/>
      <c r="H88" s="22"/>
      <c r="I88" s="24" t="s">
        <v>18</v>
      </c>
    </row>
    <row r="89" spans="1:9" ht="33.6" customHeight="1" x14ac:dyDescent="0.3">
      <c r="A89" s="6"/>
      <c r="B89" s="3"/>
      <c r="C89" s="36"/>
      <c r="D89" s="12"/>
      <c r="E89" s="27">
        <f t="shared" si="4"/>
        <v>16312.48</v>
      </c>
      <c r="F89" s="30">
        <v>16312.48</v>
      </c>
      <c r="G89" s="22"/>
      <c r="H89" s="22"/>
      <c r="I89" s="19" t="s">
        <v>19</v>
      </c>
    </row>
    <row r="90" spans="1:9" ht="15.75" customHeight="1" x14ac:dyDescent="0.3">
      <c r="A90" s="6" t="s">
        <v>76</v>
      </c>
      <c r="B90" s="3" t="s">
        <v>77</v>
      </c>
      <c r="C90" s="36" t="s">
        <v>22</v>
      </c>
      <c r="D90" s="12" t="s">
        <v>39</v>
      </c>
      <c r="E90" s="27">
        <f t="shared" si="4"/>
        <v>28010.673999999999</v>
      </c>
      <c r="F90" s="29">
        <f>F91+F92</f>
        <v>28010.673999999999</v>
      </c>
      <c r="G90" s="22"/>
      <c r="H90" s="22"/>
      <c r="I90" s="23" t="s">
        <v>17</v>
      </c>
    </row>
    <row r="91" spans="1:9" x14ac:dyDescent="0.3">
      <c r="A91" s="6"/>
      <c r="B91" s="3"/>
      <c r="C91" s="36"/>
      <c r="D91" s="12"/>
      <c r="E91" s="27">
        <f t="shared" si="4"/>
        <v>1176.4480000000001</v>
      </c>
      <c r="F91" s="25">
        <v>1176.4480000000001</v>
      </c>
      <c r="G91" s="22"/>
      <c r="H91" s="22"/>
      <c r="I91" s="24" t="s">
        <v>18</v>
      </c>
    </row>
    <row r="92" spans="1:9" ht="33" customHeight="1" x14ac:dyDescent="0.3">
      <c r="A92" s="6"/>
      <c r="B92" s="3"/>
      <c r="C92" s="36"/>
      <c r="D92" s="12"/>
      <c r="E92" s="27">
        <f t="shared" si="4"/>
        <v>26834.225999999999</v>
      </c>
      <c r="F92" s="30">
        <v>26834.225999999999</v>
      </c>
      <c r="G92" s="22"/>
      <c r="H92" s="22"/>
      <c r="I92" s="19" t="s">
        <v>19</v>
      </c>
    </row>
    <row r="93" spans="1:9" ht="15.75" customHeight="1" x14ac:dyDescent="0.3">
      <c r="A93" s="6" t="s">
        <v>78</v>
      </c>
      <c r="B93" s="3" t="s">
        <v>79</v>
      </c>
      <c r="C93" s="36" t="s">
        <v>22</v>
      </c>
      <c r="D93" s="12" t="s">
        <v>39</v>
      </c>
      <c r="E93" s="27">
        <f t="shared" si="4"/>
        <v>23240.225999999999</v>
      </c>
      <c r="F93" s="29">
        <f>F94+F95</f>
        <v>23240.225999999999</v>
      </c>
      <c r="G93" s="22"/>
      <c r="H93" s="22"/>
      <c r="I93" s="23" t="s">
        <v>17</v>
      </c>
    </row>
    <row r="94" spans="1:9" x14ac:dyDescent="0.3">
      <c r="A94" s="6"/>
      <c r="B94" s="3"/>
      <c r="C94" s="36"/>
      <c r="D94" s="12"/>
      <c r="E94" s="27">
        <f t="shared" si="4"/>
        <v>976.08900000000006</v>
      </c>
      <c r="F94" s="25">
        <v>976.08900000000006</v>
      </c>
      <c r="G94" s="22"/>
      <c r="H94" s="22"/>
      <c r="I94" s="24" t="s">
        <v>18</v>
      </c>
    </row>
    <row r="95" spans="1:9" ht="31.2" x14ac:dyDescent="0.3">
      <c r="A95" s="6"/>
      <c r="B95" s="3"/>
      <c r="C95" s="36"/>
      <c r="D95" s="12"/>
      <c r="E95" s="27">
        <f t="shared" si="4"/>
        <v>22264.136999999999</v>
      </c>
      <c r="F95" s="30">
        <v>22264.136999999999</v>
      </c>
      <c r="G95" s="22"/>
      <c r="H95" s="22"/>
      <c r="I95" s="19" t="s">
        <v>19</v>
      </c>
    </row>
    <row r="96" spans="1:9" ht="15.75" customHeight="1" x14ac:dyDescent="0.3">
      <c r="A96" s="6" t="s">
        <v>80</v>
      </c>
      <c r="B96" s="3" t="s">
        <v>81</v>
      </c>
      <c r="C96" s="36" t="s">
        <v>22</v>
      </c>
      <c r="D96" s="12" t="s">
        <v>39</v>
      </c>
      <c r="E96" s="27">
        <f t="shared" si="4"/>
        <v>26162.22</v>
      </c>
      <c r="F96" s="29">
        <f>F97+F98</f>
        <v>26162.22</v>
      </c>
      <c r="G96" s="22"/>
      <c r="H96" s="22"/>
      <c r="I96" s="23" t="s">
        <v>17</v>
      </c>
    </row>
    <row r="97" spans="1:9" x14ac:dyDescent="0.3">
      <c r="A97" s="6"/>
      <c r="B97" s="3"/>
      <c r="C97" s="36"/>
      <c r="D97" s="12"/>
      <c r="E97" s="27">
        <f t="shared" si="4"/>
        <v>1098.8130000000001</v>
      </c>
      <c r="F97" s="25">
        <v>1098.8130000000001</v>
      </c>
      <c r="G97" s="22"/>
      <c r="H97" s="22"/>
      <c r="I97" s="24" t="s">
        <v>18</v>
      </c>
    </row>
    <row r="98" spans="1:9" ht="31.2" x14ac:dyDescent="0.3">
      <c r="A98" s="6"/>
      <c r="B98" s="3"/>
      <c r="C98" s="36"/>
      <c r="D98" s="12"/>
      <c r="E98" s="27">
        <f t="shared" si="4"/>
        <v>25063.406999999999</v>
      </c>
      <c r="F98" s="30">
        <v>25063.406999999999</v>
      </c>
      <c r="G98" s="22"/>
      <c r="H98" s="22"/>
      <c r="I98" s="19" t="s">
        <v>19</v>
      </c>
    </row>
    <row r="99" spans="1:9" ht="15.75" customHeight="1" x14ac:dyDescent="0.3">
      <c r="A99" s="6" t="s">
        <v>82</v>
      </c>
      <c r="B99" s="3" t="s">
        <v>83</v>
      </c>
      <c r="C99" s="36" t="s">
        <v>22</v>
      </c>
      <c r="D99" s="12" t="s">
        <v>39</v>
      </c>
      <c r="E99" s="21">
        <f t="shared" si="4"/>
        <v>15000</v>
      </c>
      <c r="F99" s="33">
        <f>F100+F101</f>
        <v>15000</v>
      </c>
      <c r="G99" s="22"/>
      <c r="H99" s="22"/>
      <c r="I99" s="23" t="s">
        <v>17</v>
      </c>
    </row>
    <row r="100" spans="1:9" x14ac:dyDescent="0.3">
      <c r="A100" s="6"/>
      <c r="B100" s="3"/>
      <c r="C100" s="36"/>
      <c r="D100" s="12"/>
      <c r="E100" s="21">
        <f t="shared" si="4"/>
        <v>750</v>
      </c>
      <c r="F100" s="22">
        <v>750</v>
      </c>
      <c r="G100" s="22"/>
      <c r="H100" s="22"/>
      <c r="I100" s="24" t="s">
        <v>18</v>
      </c>
    </row>
    <row r="101" spans="1:9" ht="31.2" x14ac:dyDescent="0.3">
      <c r="A101" s="6"/>
      <c r="B101" s="3"/>
      <c r="C101" s="36"/>
      <c r="D101" s="12"/>
      <c r="E101" s="21">
        <f t="shared" si="4"/>
        <v>14250</v>
      </c>
      <c r="F101" s="34">
        <v>14250</v>
      </c>
      <c r="G101" s="22"/>
      <c r="H101" s="22"/>
      <c r="I101" s="19" t="s">
        <v>19</v>
      </c>
    </row>
    <row r="102" spans="1:9" x14ac:dyDescent="0.3">
      <c r="A102" s="37" t="s">
        <v>84</v>
      </c>
      <c r="B102" s="37"/>
      <c r="C102" s="37"/>
      <c r="D102" s="37"/>
      <c r="E102" s="21">
        <f t="shared" si="4"/>
        <v>139959.614</v>
      </c>
      <c r="F102" s="21">
        <f>F103+F104</f>
        <v>139959.614</v>
      </c>
      <c r="G102" s="21"/>
      <c r="H102" s="21"/>
      <c r="I102" s="23" t="s">
        <v>17</v>
      </c>
    </row>
    <row r="103" spans="1:9" x14ac:dyDescent="0.3">
      <c r="A103" s="37"/>
      <c r="B103" s="37"/>
      <c r="C103" s="37"/>
      <c r="D103" s="37"/>
      <c r="E103" s="21">
        <f t="shared" si="4"/>
        <v>5998.3010000000004</v>
      </c>
      <c r="F103" s="21">
        <f>F100+F97+F94+F91+F88+F85</f>
        <v>5998.3010000000004</v>
      </c>
      <c r="G103" s="21"/>
      <c r="H103" s="21"/>
      <c r="I103" s="28" t="s">
        <v>18</v>
      </c>
    </row>
    <row r="104" spans="1:9" ht="32.4" customHeight="1" x14ac:dyDescent="0.3">
      <c r="A104" s="37"/>
      <c r="B104" s="37"/>
      <c r="C104" s="37"/>
      <c r="D104" s="37"/>
      <c r="E104" s="21">
        <f t="shared" si="4"/>
        <v>133961.31299999999</v>
      </c>
      <c r="F104" s="21">
        <f>F101+F98+F95+F92+F89+F86</f>
        <v>133961.31299999999</v>
      </c>
      <c r="G104" s="21"/>
      <c r="H104" s="21"/>
      <c r="I104" s="23" t="s">
        <v>19</v>
      </c>
    </row>
    <row r="105" spans="1:9" ht="28.5" customHeight="1" x14ac:dyDescent="0.3">
      <c r="A105" s="4" t="s">
        <v>85</v>
      </c>
      <c r="B105" s="4"/>
      <c r="C105" s="4"/>
      <c r="D105" s="4"/>
      <c r="E105" s="4"/>
      <c r="F105" s="4"/>
      <c r="G105" s="4"/>
      <c r="H105" s="4"/>
      <c r="I105" s="4"/>
    </row>
    <row r="106" spans="1:9" ht="15.75" customHeight="1" x14ac:dyDescent="0.3">
      <c r="A106" s="9" t="s">
        <v>86</v>
      </c>
      <c r="B106" s="8" t="s">
        <v>87</v>
      </c>
      <c r="C106" s="12" t="s">
        <v>15</v>
      </c>
      <c r="D106" s="12" t="s">
        <v>39</v>
      </c>
      <c r="E106" s="21">
        <f t="shared" ref="E106:E120" si="5">F106+G106+H106</f>
        <v>9521.1419999999998</v>
      </c>
      <c r="F106" s="21">
        <f>F107+F108</f>
        <v>4760.5709999999999</v>
      </c>
      <c r="G106" s="21">
        <f>G107+G108</f>
        <v>4760.5709999999999</v>
      </c>
      <c r="H106" s="22"/>
      <c r="I106" s="23" t="s">
        <v>17</v>
      </c>
    </row>
    <row r="107" spans="1:9" x14ac:dyDescent="0.3">
      <c r="A107" s="9"/>
      <c r="B107" s="8"/>
      <c r="C107" s="12"/>
      <c r="D107" s="12"/>
      <c r="E107" s="21">
        <f t="shared" si="5"/>
        <v>514.14200000000005</v>
      </c>
      <c r="F107" s="22">
        <v>257.07100000000003</v>
      </c>
      <c r="G107" s="22">
        <v>257.07100000000003</v>
      </c>
      <c r="H107" s="22"/>
      <c r="I107" s="24" t="s">
        <v>18</v>
      </c>
    </row>
    <row r="108" spans="1:9" ht="35.25" customHeight="1" x14ac:dyDescent="0.3">
      <c r="A108" s="9"/>
      <c r="B108" s="8"/>
      <c r="C108" s="12"/>
      <c r="D108" s="12"/>
      <c r="E108" s="21">
        <f t="shared" si="5"/>
        <v>9007</v>
      </c>
      <c r="F108" s="22">
        <v>4503.5</v>
      </c>
      <c r="G108" s="34">
        <v>4503.5</v>
      </c>
      <c r="H108" s="22"/>
      <c r="I108" s="19" t="s">
        <v>19</v>
      </c>
    </row>
    <row r="109" spans="1:9" ht="15.75" customHeight="1" x14ac:dyDescent="0.3">
      <c r="A109" s="9" t="s">
        <v>88</v>
      </c>
      <c r="B109" s="8" t="s">
        <v>89</v>
      </c>
      <c r="C109" s="12" t="s">
        <v>22</v>
      </c>
      <c r="D109" s="11" t="s">
        <v>16</v>
      </c>
      <c r="E109" s="21">
        <f t="shared" si="5"/>
        <v>2533.4029999999998</v>
      </c>
      <c r="F109" s="21">
        <f>F110+F111</f>
        <v>2533.4029999999998</v>
      </c>
      <c r="G109" s="22"/>
      <c r="H109" s="22"/>
      <c r="I109" s="23" t="s">
        <v>17</v>
      </c>
    </row>
    <row r="110" spans="1:9" x14ac:dyDescent="0.3">
      <c r="A110" s="9"/>
      <c r="B110" s="8"/>
      <c r="C110" s="12"/>
      <c r="D110" s="11"/>
      <c r="E110" s="21">
        <f t="shared" si="5"/>
        <v>136.803</v>
      </c>
      <c r="F110" s="22">
        <v>136.803</v>
      </c>
      <c r="G110" s="22"/>
      <c r="H110" s="22"/>
      <c r="I110" s="24" t="s">
        <v>18</v>
      </c>
    </row>
    <row r="111" spans="1:9" ht="33.9" customHeight="1" x14ac:dyDescent="0.3">
      <c r="A111" s="9"/>
      <c r="B111" s="8"/>
      <c r="C111" s="12"/>
      <c r="D111" s="11"/>
      <c r="E111" s="21">
        <f t="shared" si="5"/>
        <v>2396.6</v>
      </c>
      <c r="F111" s="22">
        <v>2396.6</v>
      </c>
      <c r="G111" s="22"/>
      <c r="H111" s="22"/>
      <c r="I111" s="19" t="s">
        <v>19</v>
      </c>
    </row>
    <row r="112" spans="1:9" ht="24" customHeight="1" x14ac:dyDescent="0.3">
      <c r="A112" s="9" t="s">
        <v>90</v>
      </c>
      <c r="B112" s="8" t="s">
        <v>91</v>
      </c>
      <c r="C112" s="12" t="s">
        <v>22</v>
      </c>
      <c r="D112" s="11" t="s">
        <v>16</v>
      </c>
      <c r="E112" s="21">
        <f t="shared" si="5"/>
        <v>23170</v>
      </c>
      <c r="F112" s="21">
        <f>F113+F114</f>
        <v>23170</v>
      </c>
      <c r="G112" s="22"/>
      <c r="H112" s="22"/>
      <c r="I112" s="23" t="s">
        <v>17</v>
      </c>
    </row>
    <row r="113" spans="1:10" ht="23.25" customHeight="1" x14ac:dyDescent="0.3">
      <c r="A113" s="9"/>
      <c r="B113" s="8"/>
      <c r="C113" s="12"/>
      <c r="D113" s="11"/>
      <c r="E113" s="21">
        <f t="shared" si="5"/>
        <v>1158.5</v>
      </c>
      <c r="F113" s="22">
        <v>1158.5</v>
      </c>
      <c r="G113" s="22"/>
      <c r="H113" s="22"/>
      <c r="I113" s="24" t="s">
        <v>18</v>
      </c>
    </row>
    <row r="114" spans="1:10" ht="40.5" customHeight="1" x14ac:dyDescent="0.3">
      <c r="A114" s="9"/>
      <c r="B114" s="8"/>
      <c r="C114" s="12"/>
      <c r="D114" s="11"/>
      <c r="E114" s="21">
        <f t="shared" si="5"/>
        <v>22011.5</v>
      </c>
      <c r="F114" s="34">
        <v>22011.5</v>
      </c>
      <c r="G114" s="22"/>
      <c r="H114" s="22"/>
      <c r="I114" s="19" t="s">
        <v>19</v>
      </c>
    </row>
    <row r="115" spans="1:10" x14ac:dyDescent="0.3">
      <c r="A115" s="1" t="s">
        <v>92</v>
      </c>
      <c r="B115" s="1"/>
      <c r="C115" s="1"/>
      <c r="D115" s="1"/>
      <c r="E115" s="21">
        <f t="shared" si="5"/>
        <v>35224.544999999998</v>
      </c>
      <c r="F115" s="21">
        <f>F116+F117</f>
        <v>30463.973999999998</v>
      </c>
      <c r="G115" s="21">
        <f>G116+G117</f>
        <v>4760.5709999999999</v>
      </c>
      <c r="H115" s="21"/>
      <c r="I115" s="23" t="s">
        <v>17</v>
      </c>
    </row>
    <row r="116" spans="1:10" x14ac:dyDescent="0.3">
      <c r="A116" s="1"/>
      <c r="B116" s="1"/>
      <c r="C116" s="1"/>
      <c r="D116" s="1"/>
      <c r="E116" s="21">
        <f t="shared" si="5"/>
        <v>1809.4449999999997</v>
      </c>
      <c r="F116" s="21">
        <f>F113+F110+F107</f>
        <v>1552.3739999999998</v>
      </c>
      <c r="G116" s="21">
        <f>G113+G110+G107</f>
        <v>257.07100000000003</v>
      </c>
      <c r="H116" s="21"/>
      <c r="I116" s="28" t="s">
        <v>18</v>
      </c>
    </row>
    <row r="117" spans="1:10" ht="33.9" customHeight="1" x14ac:dyDescent="0.3">
      <c r="A117" s="1"/>
      <c r="B117" s="1"/>
      <c r="C117" s="1"/>
      <c r="D117" s="1"/>
      <c r="E117" s="21">
        <f t="shared" si="5"/>
        <v>33415.1</v>
      </c>
      <c r="F117" s="21">
        <f>F114+F111+F108</f>
        <v>28911.599999999999</v>
      </c>
      <c r="G117" s="21">
        <f>G114+G111+G108</f>
        <v>4503.5</v>
      </c>
      <c r="H117" s="21"/>
      <c r="I117" s="23" t="s">
        <v>19</v>
      </c>
      <c r="J117" s="16"/>
    </row>
    <row r="118" spans="1:10" x14ac:dyDescent="0.3">
      <c r="A118" s="5" t="s">
        <v>93</v>
      </c>
      <c r="B118" s="5"/>
      <c r="C118" s="5"/>
      <c r="D118" s="5"/>
      <c r="E118" s="21">
        <f t="shared" si="5"/>
        <v>9710795.1919999998</v>
      </c>
      <c r="F118" s="21">
        <f>F119+F120</f>
        <v>6058597.8260000004</v>
      </c>
      <c r="G118" s="21">
        <f>G119+G120</f>
        <v>3159948.3639999996</v>
      </c>
      <c r="H118" s="21">
        <f>H119+H120</f>
        <v>492249.00200000004</v>
      </c>
      <c r="I118" s="23" t="s">
        <v>17</v>
      </c>
      <c r="J118" s="16"/>
    </row>
    <row r="119" spans="1:10" x14ac:dyDescent="0.3">
      <c r="A119" s="5"/>
      <c r="B119" s="5"/>
      <c r="C119" s="5"/>
      <c r="D119" s="5"/>
      <c r="E119" s="21">
        <f t="shared" si="5"/>
        <v>411232.69</v>
      </c>
      <c r="F119" s="21">
        <f t="shared" ref="F119:H120" si="6">F116+F103+F81+F46+F30+F50</f>
        <v>257783.27500000002</v>
      </c>
      <c r="G119" s="21">
        <f t="shared" si="6"/>
        <v>132774.95800000001</v>
      </c>
      <c r="H119" s="21">
        <f t="shared" si="6"/>
        <v>20674.457000000002</v>
      </c>
      <c r="I119" s="28" t="s">
        <v>18</v>
      </c>
      <c r="J119" s="16"/>
    </row>
    <row r="120" spans="1:10" ht="33.9" customHeight="1" x14ac:dyDescent="0.3">
      <c r="A120" s="5"/>
      <c r="B120" s="5"/>
      <c r="C120" s="5"/>
      <c r="D120" s="5"/>
      <c r="E120" s="21">
        <f t="shared" si="5"/>
        <v>9299562.5019999985</v>
      </c>
      <c r="F120" s="21">
        <f t="shared" si="6"/>
        <v>5800814.551</v>
      </c>
      <c r="G120" s="21">
        <f t="shared" si="6"/>
        <v>3027173.4059999995</v>
      </c>
      <c r="H120" s="21">
        <f t="shared" si="6"/>
        <v>471574.54500000004</v>
      </c>
      <c r="I120" s="23" t="s">
        <v>19</v>
      </c>
      <c r="J120" s="16"/>
    </row>
    <row r="121" spans="1:10" ht="55.5" customHeigh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16"/>
    </row>
    <row r="122" spans="1:10" ht="24" customHeight="1" x14ac:dyDescent="0.3">
      <c r="A122" s="39" t="s">
        <v>94</v>
      </c>
      <c r="B122" s="39"/>
      <c r="C122" s="39"/>
      <c r="D122" s="39"/>
      <c r="E122" s="39"/>
      <c r="F122" s="39"/>
      <c r="G122" s="39"/>
      <c r="H122" s="39"/>
      <c r="I122" s="39"/>
      <c r="J122" s="16"/>
    </row>
    <row r="123" spans="1:10" ht="36" customHeight="1" x14ac:dyDescent="0.3">
      <c r="J123" s="16"/>
    </row>
    <row r="124" spans="1:10" ht="36" customHeight="1" x14ac:dyDescent="0.3"/>
  </sheetData>
  <mergeCells count="144">
    <mergeCell ref="A118:D120"/>
    <mergeCell ref="A121:I121"/>
    <mergeCell ref="A122:I122"/>
    <mergeCell ref="A109:A111"/>
    <mergeCell ref="B109:B111"/>
    <mergeCell ref="C109:C111"/>
    <mergeCell ref="D109:D111"/>
    <mergeCell ref="A112:A114"/>
    <mergeCell ref="B112:B114"/>
    <mergeCell ref="C112:C114"/>
    <mergeCell ref="D112:D114"/>
    <mergeCell ref="A115:D117"/>
    <mergeCell ref="A99:A101"/>
    <mergeCell ref="B99:B101"/>
    <mergeCell ref="C99:C101"/>
    <mergeCell ref="D99:D101"/>
    <mergeCell ref="A102:D104"/>
    <mergeCell ref="A105:I105"/>
    <mergeCell ref="A106:A108"/>
    <mergeCell ref="B106:B108"/>
    <mergeCell ref="C106:C108"/>
    <mergeCell ref="D106:D108"/>
    <mergeCell ref="A90:A92"/>
    <mergeCell ref="B90:B92"/>
    <mergeCell ref="C90:C92"/>
    <mergeCell ref="D90:D92"/>
    <mergeCell ref="A93:A95"/>
    <mergeCell ref="B93:B95"/>
    <mergeCell ref="C93:C95"/>
    <mergeCell ref="D93:D95"/>
    <mergeCell ref="A96:A98"/>
    <mergeCell ref="B96:B98"/>
    <mergeCell ref="C96:C98"/>
    <mergeCell ref="D96:D98"/>
    <mergeCell ref="A83:I83"/>
    <mergeCell ref="A84:A86"/>
    <mergeCell ref="B84:B86"/>
    <mergeCell ref="C84:C86"/>
    <mergeCell ref="D84:D86"/>
    <mergeCell ref="A87:A89"/>
    <mergeCell ref="B87:B89"/>
    <mergeCell ref="C87:C89"/>
    <mergeCell ref="D87:D89"/>
    <mergeCell ref="A74:A76"/>
    <mergeCell ref="B74:B76"/>
    <mergeCell ref="C74:C76"/>
    <mergeCell ref="D74:D76"/>
    <mergeCell ref="A77:A79"/>
    <mergeCell ref="B77:B79"/>
    <mergeCell ref="C77:C79"/>
    <mergeCell ref="D77:D79"/>
    <mergeCell ref="A80:D82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48:I48"/>
    <mergeCell ref="A49:A51"/>
    <mergeCell ref="B49:B51"/>
    <mergeCell ref="C49:C51"/>
    <mergeCell ref="D49:D51"/>
    <mergeCell ref="A52:I52"/>
    <mergeCell ref="A53:A55"/>
    <mergeCell ref="B53:B55"/>
    <mergeCell ref="C53:C55"/>
    <mergeCell ref="D53:D55"/>
    <mergeCell ref="A39:A41"/>
    <mergeCell ref="B39:B41"/>
    <mergeCell ref="C39:C41"/>
    <mergeCell ref="D39:D41"/>
    <mergeCell ref="A42:A44"/>
    <mergeCell ref="B42:B44"/>
    <mergeCell ref="C42:C44"/>
    <mergeCell ref="D42:D44"/>
    <mergeCell ref="A45:D47"/>
    <mergeCell ref="A32:I32"/>
    <mergeCell ref="A33:A35"/>
    <mergeCell ref="B33:B35"/>
    <mergeCell ref="C33:C35"/>
    <mergeCell ref="D33:D35"/>
    <mergeCell ref="A36:A38"/>
    <mergeCell ref="B36:B38"/>
    <mergeCell ref="C36:C38"/>
    <mergeCell ref="D36:D38"/>
    <mergeCell ref="A23:A25"/>
    <mergeCell ref="B23:B25"/>
    <mergeCell ref="C23:C25"/>
    <mergeCell ref="D23:D25"/>
    <mergeCell ref="A26:A28"/>
    <mergeCell ref="B26:B28"/>
    <mergeCell ref="C26:C28"/>
    <mergeCell ref="D26:D28"/>
    <mergeCell ref="A29:D31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7:I7"/>
    <mergeCell ref="A8:A10"/>
    <mergeCell ref="B8:B10"/>
    <mergeCell ref="C8:C10"/>
    <mergeCell ref="D8:D10"/>
    <mergeCell ref="J8:J10"/>
    <mergeCell ref="A11:A13"/>
    <mergeCell ref="B11:B13"/>
    <mergeCell ref="C11:C13"/>
    <mergeCell ref="D11:D13"/>
    <mergeCell ref="A1:I1"/>
    <mergeCell ref="A2:I2"/>
    <mergeCell ref="A3:A5"/>
    <mergeCell ref="B3:B5"/>
    <mergeCell ref="C3:C5"/>
    <mergeCell ref="D3:D5"/>
    <mergeCell ref="E3:H3"/>
    <mergeCell ref="I3:I5"/>
    <mergeCell ref="E4:H4"/>
  </mergeCells>
  <printOptions horizontalCentered="1"/>
  <pageMargins left="0.196527777777778" right="0.196527777777778" top="1.1784722222222199" bottom="0.39374999999999999" header="0.98402777777777795" footer="0.51180555555555496"/>
  <pageSetup paperSize="9" scale="78" firstPageNumber="0" fitToHeight="5" orientation="landscape" horizontalDpi="300" verticalDpi="300" r:id="rId1"/>
  <headerFooter>
    <oddHeader>&amp;C&amp;"Times New Roman,Обычный"&amp;14 29</oddHeader>
  </headerFooter>
  <rowBreaks count="4" manualBreakCount="4">
    <brk id="28" max="16383" man="1"/>
    <brk id="52" max="16383" man="1"/>
    <brk id="76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Пазюра Инна Геннадьевна</cp:lastModifiedBy>
  <cp:revision>3</cp:revision>
  <cp:lastPrinted>2024-10-29T14:22:41Z</cp:lastPrinted>
  <dcterms:modified xsi:type="dcterms:W3CDTF">2024-10-29T05:26:54Z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