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zuraIG\Desktop\Программа ДиК (к постановлению)\3. Земельные участки\"/>
    </mc:Choice>
  </mc:AlternateContent>
  <bookViews>
    <workbookView xWindow="0" yWindow="0" windowWidth="16380" windowHeight="8196" tabRatio="500"/>
  </bookViews>
  <sheets>
    <sheet name="Sheet1" sheetId="1" r:id="rId1"/>
  </sheets>
  <definedNames>
    <definedName name="_xlnm.Print_Titles" localSheetId="0">Sheet1!$3:$5</definedName>
    <definedName name="_xlnm.Print_Area" localSheetId="0">Sheet1!$A$1:$I$62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0" i="1" l="1"/>
  <c r="F59" i="1"/>
  <c r="F58" i="1" s="1"/>
  <c r="E57" i="1"/>
  <c r="E56" i="1"/>
  <c r="G55" i="1"/>
  <c r="F55" i="1"/>
  <c r="E55" i="1"/>
  <c r="E53" i="1"/>
  <c r="E52" i="1"/>
  <c r="E51" i="1" s="1"/>
  <c r="G51" i="1"/>
  <c r="F51" i="1"/>
  <c r="E49" i="1"/>
  <c r="E48" i="1"/>
  <c r="E47" i="1" s="1"/>
  <c r="G47" i="1"/>
  <c r="F47" i="1"/>
  <c r="H45" i="1"/>
  <c r="H60" i="1" s="1"/>
  <c r="G45" i="1"/>
  <c r="G60" i="1" s="1"/>
  <c r="F45" i="1"/>
  <c r="H44" i="1"/>
  <c r="H59" i="1" s="1"/>
  <c r="G44" i="1"/>
  <c r="G59" i="1" s="1"/>
  <c r="F44" i="1"/>
  <c r="H43" i="1"/>
  <c r="E43" i="1" s="1"/>
  <c r="G43" i="1"/>
  <c r="F43" i="1"/>
  <c r="E42" i="1"/>
  <c r="E41" i="1"/>
  <c r="H40" i="1"/>
  <c r="E40" i="1"/>
  <c r="E39" i="1"/>
  <c r="E38" i="1"/>
  <c r="G37" i="1"/>
  <c r="F37" i="1"/>
  <c r="E37" i="1"/>
  <c r="E36" i="1"/>
  <c r="E35" i="1"/>
  <c r="G34" i="1"/>
  <c r="F34" i="1"/>
  <c r="E34" i="1" s="1"/>
  <c r="E33" i="1"/>
  <c r="E32" i="1"/>
  <c r="F31" i="1"/>
  <c r="E31" i="1" s="1"/>
  <c r="E30" i="1"/>
  <c r="E29" i="1"/>
  <c r="H28" i="1"/>
  <c r="E28" i="1" s="1"/>
  <c r="E27" i="1"/>
  <c r="E26" i="1"/>
  <c r="H25" i="1"/>
  <c r="E25" i="1" s="1"/>
  <c r="E24" i="1"/>
  <c r="E23" i="1"/>
  <c r="G22" i="1"/>
  <c r="E22" i="1" s="1"/>
  <c r="E21" i="1"/>
  <c r="E20" i="1"/>
  <c r="G19" i="1"/>
  <c r="E19" i="1" s="1"/>
  <c r="F19" i="1"/>
  <c r="E18" i="1"/>
  <c r="E17" i="1"/>
  <c r="G16" i="1"/>
  <c r="E16" i="1"/>
  <c r="E15" i="1"/>
  <c r="E14" i="1"/>
  <c r="F13" i="1"/>
  <c r="E13" i="1"/>
  <c r="E12" i="1"/>
  <c r="E11" i="1"/>
  <c r="F10" i="1"/>
  <c r="E10" i="1"/>
  <c r="G58" i="1" l="1"/>
  <c r="E59" i="1"/>
  <c r="H58" i="1"/>
  <c r="E60" i="1"/>
  <c r="E45" i="1"/>
  <c r="E44" i="1"/>
  <c r="E58" i="1" l="1"/>
</calcChain>
</file>

<file path=xl/sharedStrings.xml><?xml version="1.0" encoding="utf-8"?>
<sst xmlns="http://schemas.openxmlformats.org/spreadsheetml/2006/main" count="130" uniqueCount="61">
  <si>
    <t>7. Система мероприятий Подпрограммы
«Обеспечение земельных участков коммунальной инфраструктурой в целях жилищного строительства в муниципальном образовании «Город Магадан»</t>
  </si>
  <si>
    <t>№ п/п</t>
  </si>
  <si>
    <t>Наименование мероприятия</t>
  </si>
  <si>
    <t>Срок реализации</t>
  </si>
  <si>
    <t>Исполнитель (получатель) денежных средств</t>
  </si>
  <si>
    <t>Потребность в финансовых средствах, тыс. руб.</t>
  </si>
  <si>
    <t>Источник финансирования</t>
  </si>
  <si>
    <t>в том числе по годам:</t>
  </si>
  <si>
    <t>Всего</t>
  </si>
  <si>
    <t>2025</t>
  </si>
  <si>
    <t>2026</t>
  </si>
  <si>
    <t>2027</t>
  </si>
  <si>
    <t>1. Основное мероприятие: информационно-аналитический комплекс мероприятий</t>
  </si>
  <si>
    <t>1.1.</t>
  </si>
  <si>
    <t>Анализ путей эффективного использования земельных участков, ранее занятых жилыми домами ветхого и аварийного жилищного фонда</t>
  </si>
  <si>
    <t>2025-2027 годы</t>
  </si>
  <si>
    <t>ДСАТЭК</t>
  </si>
  <si>
    <t>финансирование не требуется</t>
  </si>
  <si>
    <t>2. Основное мероприятие: обеспечение земельных участков коммунальной инфраструктурой в целях жилищного строительства</t>
  </si>
  <si>
    <t>2.1.</t>
  </si>
  <si>
    <t>Выполнение инженерных изысканий и проектирование инженерных сетей к комплексу индивидуальной застройки, предназначенной для граждан, имеющих трех и более детей, в микрорайоне Солнечный в городе Магадане</t>
  </si>
  <si>
    <t>2025 год</t>
  </si>
  <si>
    <t>Всего:</t>
  </si>
  <si>
    <t>местный бюджет</t>
  </si>
  <si>
    <t>внебюджетный источник</t>
  </si>
  <si>
    <t>2.2.</t>
  </si>
  <si>
    <t>Выполнение инженерных изысканий и проектирование наружных сетей тепловодоснабжения и водоотведения к земельным участкам под индивидуальное и малоэтажное строительство жилых домов в микрорайоне Нагаево в городе Магадане</t>
  </si>
  <si>
    <t>2.3.</t>
  </si>
  <si>
    <t>Технологическое присоединение к электрическим сетям многоквартирных жилых домов в районе Колымского шоссе</t>
  </si>
  <si>
    <t>2026 год</t>
  </si>
  <si>
    <t>2.4.</t>
  </si>
  <si>
    <t>Технологическое присоединение к электрическим сетям (строительство ТП) индивидуального жилищного строительства в районе Дукчинского шоссе</t>
  </si>
  <si>
    <t>2025-2026 годы</t>
  </si>
  <si>
    <t>2.5.</t>
  </si>
  <si>
    <t>Технологическое присоединение к электрическим сетям комплекса индивидуальной застройки, предназначенной для граждан, имеющих трех и более детей, в микрорайоне Солнечный в городе Магадане</t>
  </si>
  <si>
    <t>2.6.</t>
  </si>
  <si>
    <t xml:space="preserve">Технологическое присоединение к сетям водоснабжения и водоотведения многоквартирных жилых домов в районе Колымского шоссе
</t>
  </si>
  <si>
    <t>2.7.</t>
  </si>
  <si>
    <t>Строительство наружных сетей теплоснабжения и горячего водоснабжения для подключения многоквартирных жилых домов в районе Колымского шоссе</t>
  </si>
  <si>
    <t>2.8.</t>
  </si>
  <si>
    <t>Технологическое присоединение к электрическим сетям комплекса индивидуальной застройки, предназначенной для граждан, имеющих трех и более детей, в районе ул. Берзина в городе Магадане</t>
  </si>
  <si>
    <t>2.9.</t>
  </si>
  <si>
    <t>Проектирование и строительство сетей теплоснабжения к комплексу индивидуальной застройки, предназначенной для граждан, имеющих трех и более детей, в районе улицы Берзина в городе Магадане</t>
  </si>
  <si>
    <t>2.10.</t>
  </si>
  <si>
    <t>Проектирование и строительство сетей водоснабжения и водоотведения к комплексу индивидуальной застройки, предназначенной для граждан, имеющих трех и более детей, в районе улицы Берзина в городе Магадане</t>
  </si>
  <si>
    <t>2.11.</t>
  </si>
  <si>
    <t>Реконструкция тепловой сети в районе ЦТП-10 в микрорайоне Солнечный</t>
  </si>
  <si>
    <t>2027 год</t>
  </si>
  <si>
    <t>Итого по разделу 2:</t>
  </si>
  <si>
    <t>3. Основное мероприятие: реализация концессионных соглашений в отношении создания и последующей эксплуатации объектов централизованной системы водоснабжения и водоотведения города Магадана</t>
  </si>
  <si>
    <t>3.1.</t>
  </si>
  <si>
    <t>Плата концендента в рамках заключённых концессионных соглашений</t>
  </si>
  <si>
    <t>ДЖКХ и КИ</t>
  </si>
  <si>
    <t>4. Основное мероприятие: реализация концессионных соглашений в отношении создания и последующей эксплуатации отдельных объектов по передаче и распределению электрической энергии города Магадана</t>
  </si>
  <si>
    <t>4.1.</t>
  </si>
  <si>
    <t>5. Основное мероприятие: реализация концессионных соглашений в отношении создания и последующей эксплуатации отдельных объектов теплоснабжения города Магадана</t>
  </si>
  <si>
    <t>5.1.</t>
  </si>
  <si>
    <t>Плата концедента в рамках заключённых концессионных соглашений</t>
  </si>
  <si>
    <t>Итого по Подпрограмме:</t>
  </si>
  <si>
    <t>_____________</t>
  </si>
  <si>
    <t>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</si>
</sst>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\-#,##0.000"/>
    <numFmt numFmtId="165" formatCode="#,##0.000"/>
  </numFmts>
  <fonts count="6" x14ac:knownFonts="1">
    <font>
      <sz val="11"/>
      <color rgb="FF000000"/>
      <name val="Arial"/>
      <charset val="1"/>
    </font>
    <font>
      <sz val="12"/>
      <color rgb="FF000000"/>
      <name val="Times New Roman"/>
      <charset val="1"/>
    </font>
    <font>
      <sz val="11"/>
      <color rgb="FF000000"/>
      <name val="Times New Roman"/>
      <charset val="1"/>
    </font>
    <font>
      <b/>
      <sz val="12"/>
      <color rgb="FF000000"/>
      <name val="Times New Roman"/>
      <charset val="1"/>
    </font>
    <font>
      <b/>
      <sz val="11"/>
      <color rgb="FF000000"/>
      <name val="Times New Roman"/>
      <charset val="1"/>
    </font>
    <font>
      <b/>
      <sz val="11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/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/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2"/>
  <sheetViews>
    <sheetView tabSelected="1" view="pageBreakPreview" topLeftCell="A52" zoomScaleNormal="100" workbookViewId="0">
      <selection activeCell="K47" sqref="K47"/>
    </sheetView>
  </sheetViews>
  <sheetFormatPr defaultColWidth="9.8984375" defaultRowHeight="15.6" x14ac:dyDescent="0.3"/>
  <cols>
    <col min="1" max="1" width="5.09765625" style="15" customWidth="1"/>
    <col min="2" max="2" width="57" style="16" customWidth="1"/>
    <col min="3" max="3" width="11.09765625" style="16" customWidth="1"/>
    <col min="4" max="4" width="13.09765625" style="16" customWidth="1"/>
    <col min="5" max="5" width="15.59765625" style="16" customWidth="1"/>
    <col min="6" max="7" width="12.3984375" style="16" customWidth="1"/>
    <col min="8" max="8" width="10.8984375" style="16" customWidth="1"/>
    <col min="9" max="9" width="16.59765625" style="16" customWidth="1"/>
    <col min="10" max="64" width="11.5" style="16" customWidth="1"/>
  </cols>
  <sheetData>
    <row r="1" spans="1:9" ht="34.950000000000003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21" customHeight="1" x14ac:dyDescent="0.3">
      <c r="A2" s="13"/>
      <c r="B2" s="13"/>
      <c r="C2" s="13"/>
      <c r="D2" s="13"/>
      <c r="E2" s="13"/>
      <c r="F2" s="13"/>
      <c r="G2" s="13"/>
      <c r="H2" s="13"/>
      <c r="I2" s="13"/>
    </row>
    <row r="3" spans="1:9" ht="15.75" customHeight="1" x14ac:dyDescent="0.3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/>
      <c r="G3" s="12"/>
      <c r="H3" s="12"/>
      <c r="I3" s="12" t="s">
        <v>6</v>
      </c>
    </row>
    <row r="4" spans="1:9" ht="22.95" customHeight="1" x14ac:dyDescent="0.3">
      <c r="A4" s="12"/>
      <c r="B4" s="12"/>
      <c r="C4" s="12"/>
      <c r="D4" s="12"/>
      <c r="E4" s="11" t="s">
        <v>7</v>
      </c>
      <c r="F4" s="11"/>
      <c r="G4" s="11"/>
      <c r="H4" s="11"/>
      <c r="I4" s="12"/>
    </row>
    <row r="5" spans="1:9" ht="26.4" customHeight="1" x14ac:dyDescent="0.3">
      <c r="A5" s="12"/>
      <c r="B5" s="12"/>
      <c r="C5" s="12"/>
      <c r="D5" s="12"/>
      <c r="E5" s="18" t="s">
        <v>8</v>
      </c>
      <c r="F5" s="19" t="s">
        <v>9</v>
      </c>
      <c r="G5" s="19" t="s">
        <v>10</v>
      </c>
      <c r="H5" s="19" t="s">
        <v>11</v>
      </c>
      <c r="I5" s="12"/>
    </row>
    <row r="6" spans="1:9" ht="18" customHeight="1" x14ac:dyDescent="0.3">
      <c r="A6" s="17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</row>
    <row r="7" spans="1:9" ht="26.1" customHeight="1" x14ac:dyDescent="0.3">
      <c r="A7" s="10" t="s">
        <v>12</v>
      </c>
      <c r="B7" s="10"/>
      <c r="C7" s="10"/>
      <c r="D7" s="10"/>
      <c r="E7" s="10"/>
      <c r="F7" s="10"/>
      <c r="G7" s="10"/>
      <c r="H7" s="10"/>
      <c r="I7" s="10"/>
    </row>
    <row r="8" spans="1:9" ht="46.8" x14ac:dyDescent="0.3">
      <c r="A8" s="20" t="s">
        <v>13</v>
      </c>
      <c r="B8" s="21" t="s">
        <v>14</v>
      </c>
      <c r="C8" s="17" t="s">
        <v>15</v>
      </c>
      <c r="D8" s="17" t="s">
        <v>16</v>
      </c>
      <c r="E8" s="22"/>
      <c r="F8" s="22"/>
      <c r="G8" s="22"/>
      <c r="H8" s="22"/>
      <c r="I8" s="17" t="s">
        <v>17</v>
      </c>
    </row>
    <row r="9" spans="1:9" ht="33.15" customHeight="1" x14ac:dyDescent="0.3">
      <c r="A9" s="9" t="s">
        <v>18</v>
      </c>
      <c r="B9" s="9"/>
      <c r="C9" s="9"/>
      <c r="D9" s="9"/>
      <c r="E9" s="9"/>
      <c r="F9" s="9"/>
      <c r="G9" s="9"/>
      <c r="H9" s="9"/>
      <c r="I9" s="9"/>
    </row>
    <row r="10" spans="1:9" ht="15.75" customHeight="1" x14ac:dyDescent="0.3">
      <c r="A10" s="8" t="s">
        <v>19</v>
      </c>
      <c r="B10" s="7" t="s">
        <v>20</v>
      </c>
      <c r="C10" s="6" t="s">
        <v>21</v>
      </c>
      <c r="D10" s="6" t="s">
        <v>16</v>
      </c>
      <c r="E10" s="23">
        <f t="shared" ref="E10:E45" si="0">F10+G10+H10</f>
        <v>7674.1989999999996</v>
      </c>
      <c r="F10" s="24">
        <f>F11+F12</f>
        <v>7674.1989999999996</v>
      </c>
      <c r="G10" s="25"/>
      <c r="H10" s="25"/>
      <c r="I10" s="26" t="s">
        <v>22</v>
      </c>
    </row>
    <row r="11" spans="1:9" x14ac:dyDescent="0.3">
      <c r="A11" s="8"/>
      <c r="B11" s="7"/>
      <c r="C11" s="6"/>
      <c r="D11" s="6"/>
      <c r="E11" s="23">
        <f t="shared" si="0"/>
        <v>322.31599999999997</v>
      </c>
      <c r="F11" s="27">
        <v>322.31599999999997</v>
      </c>
      <c r="G11" s="25"/>
      <c r="H11" s="25"/>
      <c r="I11" s="28" t="s">
        <v>23</v>
      </c>
    </row>
    <row r="12" spans="1:9" ht="32.1" customHeight="1" x14ac:dyDescent="0.3">
      <c r="A12" s="8"/>
      <c r="B12" s="7"/>
      <c r="C12" s="6"/>
      <c r="D12" s="6"/>
      <c r="E12" s="23">
        <f t="shared" si="0"/>
        <v>7351.8829999999998</v>
      </c>
      <c r="F12" s="27">
        <v>7351.8829999999998</v>
      </c>
      <c r="G12" s="25"/>
      <c r="H12" s="25"/>
      <c r="I12" s="29" t="s">
        <v>24</v>
      </c>
    </row>
    <row r="13" spans="1:9" ht="24.75" customHeight="1" x14ac:dyDescent="0.3">
      <c r="A13" s="5" t="s">
        <v>25</v>
      </c>
      <c r="B13" s="4" t="s">
        <v>26</v>
      </c>
      <c r="C13" s="3" t="s">
        <v>21</v>
      </c>
      <c r="D13" s="3" t="s">
        <v>16</v>
      </c>
      <c r="E13" s="30">
        <f t="shared" si="0"/>
        <v>8816.5920000000006</v>
      </c>
      <c r="F13" s="31">
        <f>F14+F15</f>
        <v>8816.5920000000006</v>
      </c>
      <c r="G13" s="25"/>
      <c r="H13" s="25"/>
      <c r="I13" s="26" t="s">
        <v>22</v>
      </c>
    </row>
    <row r="14" spans="1:9" ht="24.75" customHeight="1" x14ac:dyDescent="0.3">
      <c r="A14" s="5"/>
      <c r="B14" s="4"/>
      <c r="C14" s="3"/>
      <c r="D14" s="3"/>
      <c r="E14" s="30">
        <f t="shared" si="0"/>
        <v>370.29599999999999</v>
      </c>
      <c r="F14" s="32">
        <v>370.29599999999999</v>
      </c>
      <c r="G14" s="25"/>
      <c r="H14" s="25"/>
      <c r="I14" s="28" t="s">
        <v>23</v>
      </c>
    </row>
    <row r="15" spans="1:9" ht="29.85" customHeight="1" x14ac:dyDescent="0.3">
      <c r="A15" s="5"/>
      <c r="B15" s="4"/>
      <c r="C15" s="3"/>
      <c r="D15" s="3"/>
      <c r="E15" s="30">
        <f t="shared" si="0"/>
        <v>8446.2960000000003</v>
      </c>
      <c r="F15" s="33">
        <v>8446.2960000000003</v>
      </c>
      <c r="G15" s="25"/>
      <c r="H15" s="25"/>
      <c r="I15" s="29" t="s">
        <v>24</v>
      </c>
    </row>
    <row r="16" spans="1:9" ht="15.75" customHeight="1" x14ac:dyDescent="0.3">
      <c r="A16" s="5" t="s">
        <v>27</v>
      </c>
      <c r="B16" s="4" t="s">
        <v>28</v>
      </c>
      <c r="C16" s="3" t="s">
        <v>29</v>
      </c>
      <c r="D16" s="3" t="s">
        <v>16</v>
      </c>
      <c r="E16" s="23">
        <f t="shared" si="0"/>
        <v>33851.807999999997</v>
      </c>
      <c r="F16" s="27"/>
      <c r="G16" s="34">
        <f>G17+G18</f>
        <v>33851.807999999997</v>
      </c>
      <c r="H16" s="27"/>
      <c r="I16" s="26" t="s">
        <v>22</v>
      </c>
    </row>
    <row r="17" spans="1:9" x14ac:dyDescent="0.3">
      <c r="A17" s="5"/>
      <c r="B17" s="4"/>
      <c r="C17" s="3"/>
      <c r="D17" s="3"/>
      <c r="E17" s="23">
        <f t="shared" si="0"/>
        <v>1421.7750000000001</v>
      </c>
      <c r="F17" s="27"/>
      <c r="G17" s="33">
        <v>1421.7750000000001</v>
      </c>
      <c r="H17" s="27"/>
      <c r="I17" s="28" t="s">
        <v>23</v>
      </c>
    </row>
    <row r="18" spans="1:9" ht="27.45" customHeight="1" x14ac:dyDescent="0.3">
      <c r="A18" s="5"/>
      <c r="B18" s="4"/>
      <c r="C18" s="3"/>
      <c r="D18" s="3"/>
      <c r="E18" s="23">
        <f t="shared" si="0"/>
        <v>32430.032999999999</v>
      </c>
      <c r="F18" s="27"/>
      <c r="G18" s="33">
        <v>32430.032999999999</v>
      </c>
      <c r="H18" s="27"/>
      <c r="I18" s="29" t="s">
        <v>24</v>
      </c>
    </row>
    <row r="19" spans="1:9" ht="15.75" customHeight="1" x14ac:dyDescent="0.3">
      <c r="A19" s="8" t="s">
        <v>30</v>
      </c>
      <c r="B19" s="7" t="s">
        <v>31</v>
      </c>
      <c r="C19" s="6" t="s">
        <v>32</v>
      </c>
      <c r="D19" s="6" t="s">
        <v>16</v>
      </c>
      <c r="E19" s="23">
        <f t="shared" si="0"/>
        <v>59237.569000000003</v>
      </c>
      <c r="F19" s="24">
        <f>F20+F21</f>
        <v>28967.350000000002</v>
      </c>
      <c r="G19" s="24">
        <f>G20+G21</f>
        <v>30270.218999999997</v>
      </c>
      <c r="H19" s="25"/>
      <c r="I19" s="26" t="s">
        <v>22</v>
      </c>
    </row>
    <row r="20" spans="1:9" x14ac:dyDescent="0.3">
      <c r="A20" s="8"/>
      <c r="B20" s="7"/>
      <c r="C20" s="6"/>
      <c r="D20" s="6"/>
      <c r="E20" s="23">
        <f t="shared" si="0"/>
        <v>2487.9769999999999</v>
      </c>
      <c r="F20" s="27">
        <v>1216.6279999999999</v>
      </c>
      <c r="G20" s="27">
        <v>1271.3489999999999</v>
      </c>
      <c r="H20" s="25"/>
      <c r="I20" s="28" t="s">
        <v>23</v>
      </c>
    </row>
    <row r="21" spans="1:9" ht="28.65" customHeight="1" x14ac:dyDescent="0.3">
      <c r="A21" s="8"/>
      <c r="B21" s="7"/>
      <c r="C21" s="6"/>
      <c r="D21" s="6"/>
      <c r="E21" s="23">
        <f t="shared" si="0"/>
        <v>56749.592000000004</v>
      </c>
      <c r="F21" s="27">
        <v>27750.722000000002</v>
      </c>
      <c r="G21" s="27">
        <v>28998.87</v>
      </c>
      <c r="H21" s="25"/>
      <c r="I21" s="29" t="s">
        <v>24</v>
      </c>
    </row>
    <row r="22" spans="1:9" ht="15.75" customHeight="1" x14ac:dyDescent="0.3">
      <c r="A22" s="5" t="s">
        <v>33</v>
      </c>
      <c r="B22" s="4" t="s">
        <v>34</v>
      </c>
      <c r="C22" s="3" t="s">
        <v>29</v>
      </c>
      <c r="D22" s="3" t="s">
        <v>16</v>
      </c>
      <c r="E22" s="23">
        <f t="shared" si="0"/>
        <v>55264.761000000006</v>
      </c>
      <c r="F22" s="27"/>
      <c r="G22" s="34">
        <f>G23+G24</f>
        <v>55264.761000000006</v>
      </c>
      <c r="H22" s="27"/>
      <c r="I22" s="26" t="s">
        <v>22</v>
      </c>
    </row>
    <row r="23" spans="1:9" ht="38.85" customHeight="1" x14ac:dyDescent="0.3">
      <c r="A23" s="5"/>
      <c r="B23" s="4"/>
      <c r="C23" s="3"/>
      <c r="D23" s="3"/>
      <c r="E23" s="23">
        <f t="shared" si="0"/>
        <v>2321.12</v>
      </c>
      <c r="F23" s="27"/>
      <c r="G23" s="33">
        <v>2321.12</v>
      </c>
      <c r="H23" s="27"/>
      <c r="I23" s="28" t="s">
        <v>23</v>
      </c>
    </row>
    <row r="24" spans="1:9" ht="32.1" customHeight="1" x14ac:dyDescent="0.3">
      <c r="A24" s="5"/>
      <c r="B24" s="4"/>
      <c r="C24" s="3"/>
      <c r="D24" s="3"/>
      <c r="E24" s="23">
        <f t="shared" si="0"/>
        <v>52943.641000000003</v>
      </c>
      <c r="F24" s="27"/>
      <c r="G24" s="33">
        <v>52943.641000000003</v>
      </c>
      <c r="H24" s="27"/>
      <c r="I24" s="29" t="s">
        <v>24</v>
      </c>
    </row>
    <row r="25" spans="1:9" ht="15.75" customHeight="1" x14ac:dyDescent="0.3">
      <c r="A25" s="5" t="s">
        <v>35</v>
      </c>
      <c r="B25" s="4" t="s">
        <v>36</v>
      </c>
      <c r="C25" s="3" t="s">
        <v>29</v>
      </c>
      <c r="D25" s="3" t="s">
        <v>16</v>
      </c>
      <c r="E25" s="23">
        <f t="shared" si="0"/>
        <v>7570.4250000000002</v>
      </c>
      <c r="F25" s="27"/>
      <c r="G25" s="34"/>
      <c r="H25" s="24">
        <f>H26+H27</f>
        <v>7570.4250000000002</v>
      </c>
      <c r="I25" s="26" t="s">
        <v>22</v>
      </c>
    </row>
    <row r="26" spans="1:9" x14ac:dyDescent="0.3">
      <c r="A26" s="5"/>
      <c r="B26" s="4"/>
      <c r="C26" s="3"/>
      <c r="D26" s="3"/>
      <c r="E26" s="23">
        <f t="shared" si="0"/>
        <v>317.95699999999999</v>
      </c>
      <c r="F26" s="27"/>
      <c r="G26" s="33"/>
      <c r="H26" s="27">
        <v>317.95699999999999</v>
      </c>
      <c r="I26" s="28" t="s">
        <v>23</v>
      </c>
    </row>
    <row r="27" spans="1:9" ht="32.1" customHeight="1" x14ac:dyDescent="0.3">
      <c r="A27" s="5"/>
      <c r="B27" s="4"/>
      <c r="C27" s="3"/>
      <c r="D27" s="3"/>
      <c r="E27" s="23">
        <f t="shared" si="0"/>
        <v>7252.4679999999998</v>
      </c>
      <c r="F27" s="27"/>
      <c r="G27" s="33"/>
      <c r="H27" s="27">
        <v>7252.4679999999998</v>
      </c>
      <c r="I27" s="29" t="s">
        <v>24</v>
      </c>
    </row>
    <row r="28" spans="1:9" ht="15.75" customHeight="1" x14ac:dyDescent="0.3">
      <c r="A28" s="5" t="s">
        <v>37</v>
      </c>
      <c r="B28" s="4" t="s">
        <v>38</v>
      </c>
      <c r="C28" s="3" t="s">
        <v>21</v>
      </c>
      <c r="D28" s="3" t="s">
        <v>16</v>
      </c>
      <c r="E28" s="23">
        <f t="shared" si="0"/>
        <v>43034.580999999998</v>
      </c>
      <c r="F28" s="34"/>
      <c r="G28" s="27"/>
      <c r="H28" s="24">
        <f>H29+H30</f>
        <v>43034.580999999998</v>
      </c>
      <c r="I28" s="26" t="s">
        <v>22</v>
      </c>
    </row>
    <row r="29" spans="1:9" x14ac:dyDescent="0.3">
      <c r="A29" s="5"/>
      <c r="B29" s="4"/>
      <c r="C29" s="3"/>
      <c r="D29" s="3"/>
      <c r="E29" s="23">
        <f t="shared" si="0"/>
        <v>1807.452</v>
      </c>
      <c r="F29" s="33"/>
      <c r="G29" s="27"/>
      <c r="H29" s="27">
        <v>1807.452</v>
      </c>
      <c r="I29" s="28" t="s">
        <v>23</v>
      </c>
    </row>
    <row r="30" spans="1:9" ht="32.1" customHeight="1" x14ac:dyDescent="0.3">
      <c r="A30" s="5"/>
      <c r="B30" s="4"/>
      <c r="C30" s="3"/>
      <c r="D30" s="3"/>
      <c r="E30" s="23">
        <f t="shared" si="0"/>
        <v>41227.129000000001</v>
      </c>
      <c r="F30" s="33"/>
      <c r="G30" s="27"/>
      <c r="H30" s="27">
        <v>41227.129000000001</v>
      </c>
      <c r="I30" s="29" t="s">
        <v>24</v>
      </c>
    </row>
    <row r="31" spans="1:9" ht="15.75" customHeight="1" x14ac:dyDescent="0.3">
      <c r="A31" s="8" t="s">
        <v>39</v>
      </c>
      <c r="B31" s="7" t="s">
        <v>40</v>
      </c>
      <c r="C31" s="6" t="s">
        <v>21</v>
      </c>
      <c r="D31" s="6" t="s">
        <v>16</v>
      </c>
      <c r="E31" s="23">
        <f t="shared" si="0"/>
        <v>6491.61</v>
      </c>
      <c r="F31" s="24">
        <f>F32+F33</f>
        <v>6491.61</v>
      </c>
      <c r="G31" s="27"/>
      <c r="H31" s="27"/>
      <c r="I31" s="26" t="s">
        <v>22</v>
      </c>
    </row>
    <row r="32" spans="1:9" x14ac:dyDescent="0.3">
      <c r="A32" s="8"/>
      <c r="B32" s="7"/>
      <c r="C32" s="6"/>
      <c r="D32" s="6"/>
      <c r="E32" s="23">
        <f t="shared" si="0"/>
        <v>272.64699999999999</v>
      </c>
      <c r="F32" s="27">
        <v>272.64699999999999</v>
      </c>
      <c r="G32" s="27"/>
      <c r="H32" s="27"/>
      <c r="I32" s="28" t="s">
        <v>23</v>
      </c>
    </row>
    <row r="33" spans="1:9" ht="31.5" customHeight="1" x14ac:dyDescent="0.3">
      <c r="A33" s="8"/>
      <c r="B33" s="7"/>
      <c r="C33" s="6"/>
      <c r="D33" s="6"/>
      <c r="E33" s="23">
        <f t="shared" si="0"/>
        <v>6218.9629999999997</v>
      </c>
      <c r="F33" s="27">
        <v>6218.9629999999997</v>
      </c>
      <c r="G33" s="27"/>
      <c r="H33" s="27"/>
      <c r="I33" s="29" t="s">
        <v>24</v>
      </c>
    </row>
    <row r="34" spans="1:9" ht="15.75" customHeight="1" x14ac:dyDescent="0.3">
      <c r="A34" s="8" t="s">
        <v>41</v>
      </c>
      <c r="B34" s="7" t="s">
        <v>42</v>
      </c>
      <c r="C34" s="6" t="s">
        <v>32</v>
      </c>
      <c r="D34" s="6" t="s">
        <v>16</v>
      </c>
      <c r="E34" s="23">
        <f t="shared" si="0"/>
        <v>782841.91200000001</v>
      </c>
      <c r="F34" s="24">
        <f>F35+F36</f>
        <v>510581.76699999999</v>
      </c>
      <c r="G34" s="24">
        <f>G35+G36</f>
        <v>272260.14500000002</v>
      </c>
      <c r="H34" s="27"/>
      <c r="I34" s="26" t="s">
        <v>22</v>
      </c>
    </row>
    <row r="35" spans="1:9" x14ac:dyDescent="0.3">
      <c r="A35" s="8"/>
      <c r="B35" s="7"/>
      <c r="C35" s="6"/>
      <c r="D35" s="6"/>
      <c r="E35" s="23">
        <f t="shared" si="0"/>
        <v>32879.360000000001</v>
      </c>
      <c r="F35" s="27">
        <v>21444.434000000001</v>
      </c>
      <c r="G35" s="27">
        <v>11434.925999999999</v>
      </c>
      <c r="H35" s="27"/>
      <c r="I35" s="28" t="s">
        <v>23</v>
      </c>
    </row>
    <row r="36" spans="1:9" ht="33.6" customHeight="1" x14ac:dyDescent="0.3">
      <c r="A36" s="8"/>
      <c r="B36" s="7"/>
      <c r="C36" s="6"/>
      <c r="D36" s="6"/>
      <c r="E36" s="23">
        <f t="shared" si="0"/>
        <v>749962.55200000003</v>
      </c>
      <c r="F36" s="27">
        <v>489137.33299999998</v>
      </c>
      <c r="G36" s="27">
        <v>260825.21900000001</v>
      </c>
      <c r="H36" s="27"/>
      <c r="I36" s="29" t="s">
        <v>24</v>
      </c>
    </row>
    <row r="37" spans="1:9" ht="16.5" customHeight="1" x14ac:dyDescent="0.3">
      <c r="A37" s="8" t="s">
        <v>43</v>
      </c>
      <c r="B37" s="7" t="s">
        <v>44</v>
      </c>
      <c r="C37" s="6" t="s">
        <v>32</v>
      </c>
      <c r="D37" s="6" t="s">
        <v>16</v>
      </c>
      <c r="E37" s="23">
        <f t="shared" si="0"/>
        <v>667074.48699999996</v>
      </c>
      <c r="F37" s="24">
        <f>F38+F39</f>
        <v>435076.43800000002</v>
      </c>
      <c r="G37" s="24">
        <f>G38+G39</f>
        <v>231998.049</v>
      </c>
      <c r="H37" s="27"/>
      <c r="I37" s="26" t="s">
        <v>22</v>
      </c>
    </row>
    <row r="38" spans="1:9" ht="16.5" customHeight="1" x14ac:dyDescent="0.3">
      <c r="A38" s="8"/>
      <c r="B38" s="7"/>
      <c r="C38" s="6"/>
      <c r="D38" s="6"/>
      <c r="E38" s="23">
        <f t="shared" si="0"/>
        <v>28017.127999999997</v>
      </c>
      <c r="F38" s="27">
        <v>18273.21</v>
      </c>
      <c r="G38" s="27">
        <v>9743.9179999999997</v>
      </c>
      <c r="H38" s="27"/>
      <c r="I38" s="28" t="s">
        <v>23</v>
      </c>
    </row>
    <row r="39" spans="1:9" ht="33.15" customHeight="1" x14ac:dyDescent="0.3">
      <c r="A39" s="8"/>
      <c r="B39" s="7"/>
      <c r="C39" s="6"/>
      <c r="D39" s="6"/>
      <c r="E39" s="23">
        <f t="shared" si="0"/>
        <v>639057.35899999994</v>
      </c>
      <c r="F39" s="27">
        <v>416803.228</v>
      </c>
      <c r="G39" s="27">
        <v>222254.13099999999</v>
      </c>
      <c r="H39" s="27"/>
      <c r="I39" s="29" t="s">
        <v>24</v>
      </c>
    </row>
    <row r="40" spans="1:9" ht="15.75" customHeight="1" x14ac:dyDescent="0.3">
      <c r="A40" s="8" t="s">
        <v>45</v>
      </c>
      <c r="B40" s="7" t="s">
        <v>46</v>
      </c>
      <c r="C40" s="6" t="s">
        <v>47</v>
      </c>
      <c r="D40" s="6" t="s">
        <v>16</v>
      </c>
      <c r="E40" s="23">
        <f t="shared" si="0"/>
        <v>138850.334</v>
      </c>
      <c r="F40" s="27"/>
      <c r="G40" s="24"/>
      <c r="H40" s="24">
        <f>H41+H42</f>
        <v>138850.334</v>
      </c>
      <c r="I40" s="26" t="s">
        <v>22</v>
      </c>
    </row>
    <row r="41" spans="1:9" x14ac:dyDescent="0.3">
      <c r="A41" s="8"/>
      <c r="B41" s="7"/>
      <c r="C41" s="6"/>
      <c r="D41" s="6"/>
      <c r="E41" s="23">
        <f t="shared" si="0"/>
        <v>5831.7139999999999</v>
      </c>
      <c r="F41" s="27"/>
      <c r="G41" s="27"/>
      <c r="H41" s="27">
        <v>5831.7139999999999</v>
      </c>
      <c r="I41" s="28" t="s">
        <v>23</v>
      </c>
    </row>
    <row r="42" spans="1:9" ht="29.85" customHeight="1" x14ac:dyDescent="0.3">
      <c r="A42" s="8"/>
      <c r="B42" s="7"/>
      <c r="C42" s="6"/>
      <c r="D42" s="6"/>
      <c r="E42" s="23">
        <f t="shared" si="0"/>
        <v>133018.62</v>
      </c>
      <c r="F42" s="27"/>
      <c r="G42" s="27"/>
      <c r="H42" s="27">
        <v>133018.62</v>
      </c>
      <c r="I42" s="29" t="s">
        <v>24</v>
      </c>
    </row>
    <row r="43" spans="1:9" ht="15.75" customHeight="1" x14ac:dyDescent="0.3">
      <c r="A43" s="2" t="s">
        <v>48</v>
      </c>
      <c r="B43" s="2"/>
      <c r="C43" s="2"/>
      <c r="D43" s="2"/>
      <c r="E43" s="30">
        <f t="shared" si="0"/>
        <v>1810708.2779999999</v>
      </c>
      <c r="F43" s="35">
        <f>F44+F45</f>
        <v>997607.95599999989</v>
      </c>
      <c r="G43" s="35">
        <f>G44+G45</f>
        <v>623644.98199999996</v>
      </c>
      <c r="H43" s="35">
        <f>H44+H45</f>
        <v>189455.34</v>
      </c>
      <c r="I43" s="36" t="s">
        <v>22</v>
      </c>
    </row>
    <row r="44" spans="1:9" ht="27.6" customHeight="1" x14ac:dyDescent="0.3">
      <c r="A44" s="2"/>
      <c r="B44" s="2"/>
      <c r="C44" s="2"/>
      <c r="D44" s="2"/>
      <c r="E44" s="30">
        <f t="shared" si="0"/>
        <v>76049.741999999998</v>
      </c>
      <c r="F44" s="35">
        <f>F41+F38+F35+F32+F29+F26+F23+F20+F17+F14+F11</f>
        <v>41899.530999999995</v>
      </c>
      <c r="G44" s="35">
        <f>G41+G38+G35+G32+G29+G26+G23+G20+G17+G14+G11</f>
        <v>26193.087999999996</v>
      </c>
      <c r="H44" s="35">
        <f>H41+H29+H26</f>
        <v>7957.1230000000005</v>
      </c>
      <c r="I44" s="37" t="s">
        <v>23</v>
      </c>
    </row>
    <row r="45" spans="1:9" ht="30.9" customHeight="1" x14ac:dyDescent="0.3">
      <c r="A45" s="2"/>
      <c r="B45" s="2"/>
      <c r="C45" s="2"/>
      <c r="D45" s="2"/>
      <c r="E45" s="30">
        <f t="shared" si="0"/>
        <v>1734658.5359999998</v>
      </c>
      <c r="F45" s="35">
        <f>F42+F39+F36+F33+F30+F27+F24+F21+F18+F15+F12</f>
        <v>955708.42499999993</v>
      </c>
      <c r="G45" s="35">
        <f>G42+G39+G36+G33+G30+G27+G24+G21+G18+G15+G12</f>
        <v>597451.89399999997</v>
      </c>
      <c r="H45" s="35">
        <f>H42+H30+H27</f>
        <v>181498.217</v>
      </c>
      <c r="I45" s="36" t="s">
        <v>24</v>
      </c>
    </row>
    <row r="46" spans="1:9" ht="38.700000000000003" customHeight="1" x14ac:dyDescent="0.3">
      <c r="A46" s="10" t="s">
        <v>49</v>
      </c>
      <c r="B46" s="10"/>
      <c r="C46" s="10"/>
      <c r="D46" s="10"/>
      <c r="E46" s="10"/>
      <c r="F46" s="10"/>
      <c r="G46" s="10"/>
      <c r="H46" s="10"/>
      <c r="I46" s="10"/>
    </row>
    <row r="47" spans="1:9" ht="15.75" customHeight="1" x14ac:dyDescent="0.3">
      <c r="A47" s="1" t="s">
        <v>50</v>
      </c>
      <c r="B47" s="7" t="s">
        <v>51</v>
      </c>
      <c r="C47" s="12" t="s">
        <v>32</v>
      </c>
      <c r="D47" s="12" t="s">
        <v>52</v>
      </c>
      <c r="E47" s="38">
        <f>E48+E49</f>
        <v>447694.52</v>
      </c>
      <c r="F47" s="35">
        <f>F48+F49</f>
        <v>403676.54000000004</v>
      </c>
      <c r="G47" s="35">
        <f>G48+G49</f>
        <v>44017.98</v>
      </c>
      <c r="H47" s="39"/>
      <c r="I47" s="36" t="s">
        <v>22</v>
      </c>
    </row>
    <row r="48" spans="1:9" x14ac:dyDescent="0.3">
      <c r="A48" s="1"/>
      <c r="B48" s="7"/>
      <c r="C48" s="12"/>
      <c r="D48" s="12"/>
      <c r="E48" s="35">
        <f>F48+G48</f>
        <v>7996.9750000000004</v>
      </c>
      <c r="F48" s="40">
        <v>3996.797</v>
      </c>
      <c r="G48" s="40">
        <v>4000.1779999999999</v>
      </c>
      <c r="H48" s="41"/>
      <c r="I48" s="42" t="s">
        <v>23</v>
      </c>
    </row>
    <row r="49" spans="1:9" ht="32.25" customHeight="1" x14ac:dyDescent="0.3">
      <c r="A49" s="1"/>
      <c r="B49" s="7"/>
      <c r="C49" s="12"/>
      <c r="D49" s="12"/>
      <c r="E49" s="35">
        <f>F49+G49</f>
        <v>439697.54500000004</v>
      </c>
      <c r="F49" s="40">
        <v>399679.74300000002</v>
      </c>
      <c r="G49" s="40">
        <v>40017.802000000003</v>
      </c>
      <c r="H49" s="41"/>
      <c r="I49" s="21" t="s">
        <v>24</v>
      </c>
    </row>
    <row r="50" spans="1:9" ht="42.45" customHeight="1" x14ac:dyDescent="0.3">
      <c r="A50" s="10" t="s">
        <v>53</v>
      </c>
      <c r="B50" s="10"/>
      <c r="C50" s="10"/>
      <c r="D50" s="10"/>
      <c r="E50" s="10"/>
      <c r="F50" s="10"/>
      <c r="G50" s="10"/>
      <c r="H50" s="10"/>
      <c r="I50" s="10"/>
    </row>
    <row r="51" spans="1:9" ht="15.75" customHeight="1" x14ac:dyDescent="0.3">
      <c r="A51" s="1" t="s">
        <v>54</v>
      </c>
      <c r="B51" s="7" t="s">
        <v>51</v>
      </c>
      <c r="C51" s="12" t="s">
        <v>32</v>
      </c>
      <c r="D51" s="12" t="s">
        <v>52</v>
      </c>
      <c r="E51" s="38">
        <f>E52+E53</f>
        <v>904614.24999999988</v>
      </c>
      <c r="F51" s="35">
        <f>F52+F53</f>
        <v>369286.61</v>
      </c>
      <c r="G51" s="35">
        <f>G52+G53</f>
        <v>535327.6399999999</v>
      </c>
      <c r="H51" s="40"/>
      <c r="I51" s="36" t="s">
        <v>22</v>
      </c>
    </row>
    <row r="52" spans="1:9" x14ac:dyDescent="0.3">
      <c r="A52" s="1"/>
      <c r="B52" s="7"/>
      <c r="C52" s="12"/>
      <c r="D52" s="12"/>
      <c r="E52" s="35">
        <f>F52+G52</f>
        <v>9009.5789999999997</v>
      </c>
      <c r="F52" s="40">
        <v>3656.3029999999999</v>
      </c>
      <c r="G52" s="40">
        <v>5353.2759999999998</v>
      </c>
      <c r="H52" s="40"/>
      <c r="I52" s="42" t="s">
        <v>23</v>
      </c>
    </row>
    <row r="53" spans="1:9" ht="30.9" customHeight="1" x14ac:dyDescent="0.3">
      <c r="A53" s="1"/>
      <c r="B53" s="7"/>
      <c r="C53" s="12"/>
      <c r="D53" s="12"/>
      <c r="E53" s="35">
        <f>F53+G53</f>
        <v>895604.67099999986</v>
      </c>
      <c r="F53" s="40">
        <v>365630.30699999997</v>
      </c>
      <c r="G53" s="40">
        <v>529974.36399999994</v>
      </c>
      <c r="H53" s="40"/>
      <c r="I53" s="21" t="s">
        <v>24</v>
      </c>
    </row>
    <row r="54" spans="1:9" ht="42.75" customHeight="1" x14ac:dyDescent="0.3">
      <c r="A54" s="10" t="s">
        <v>55</v>
      </c>
      <c r="B54" s="10"/>
      <c r="C54" s="10"/>
      <c r="D54" s="10"/>
      <c r="E54" s="10"/>
      <c r="F54" s="10"/>
      <c r="G54" s="10"/>
      <c r="H54" s="10"/>
      <c r="I54" s="10"/>
    </row>
    <row r="55" spans="1:9" ht="15.75" customHeight="1" x14ac:dyDescent="0.3">
      <c r="A55" s="1" t="s">
        <v>56</v>
      </c>
      <c r="B55" s="7" t="s">
        <v>57</v>
      </c>
      <c r="C55" s="12" t="s">
        <v>32</v>
      </c>
      <c r="D55" s="12" t="s">
        <v>52</v>
      </c>
      <c r="E55" s="38">
        <f>E56+E57</f>
        <v>115156.76999999999</v>
      </c>
      <c r="F55" s="35">
        <f>F56+F57</f>
        <v>57696.509999999995</v>
      </c>
      <c r="G55" s="35">
        <f>G56+G57</f>
        <v>57460.26</v>
      </c>
      <c r="H55" s="40"/>
      <c r="I55" s="36" t="s">
        <v>22</v>
      </c>
    </row>
    <row r="56" spans="1:9" x14ac:dyDescent="0.3">
      <c r="A56" s="1"/>
      <c r="B56" s="7"/>
      <c r="C56" s="12"/>
      <c r="D56" s="12"/>
      <c r="E56" s="35">
        <f>F56+G56</f>
        <v>1151.568</v>
      </c>
      <c r="F56" s="40">
        <v>576.96500000000003</v>
      </c>
      <c r="G56" s="40">
        <v>574.60299999999995</v>
      </c>
      <c r="H56" s="40"/>
      <c r="I56" s="42" t="s">
        <v>23</v>
      </c>
    </row>
    <row r="57" spans="1:9" ht="28.65" customHeight="1" x14ac:dyDescent="0.3">
      <c r="A57" s="1"/>
      <c r="B57" s="7"/>
      <c r="C57" s="12"/>
      <c r="D57" s="12"/>
      <c r="E57" s="35">
        <f>F57+G57</f>
        <v>114005.20199999999</v>
      </c>
      <c r="F57" s="40">
        <v>57119.544999999998</v>
      </c>
      <c r="G57" s="40">
        <v>56885.656999999999</v>
      </c>
      <c r="H57" s="40"/>
      <c r="I57" s="21" t="s">
        <v>24</v>
      </c>
    </row>
    <row r="58" spans="1:9" ht="15.75" customHeight="1" x14ac:dyDescent="0.3">
      <c r="A58" s="47" t="s">
        <v>58</v>
      </c>
      <c r="B58" s="47"/>
      <c r="C58" s="47"/>
      <c r="D58" s="47"/>
      <c r="E58" s="35">
        <f>E59+E60</f>
        <v>3278173.818</v>
      </c>
      <c r="F58" s="35">
        <f>F59+F60</f>
        <v>1828267.6159999999</v>
      </c>
      <c r="G58" s="35">
        <f>G59+G60</f>
        <v>1260450.862</v>
      </c>
      <c r="H58" s="35">
        <f>H59+H60</f>
        <v>189455.34</v>
      </c>
      <c r="I58" s="36" t="s">
        <v>22</v>
      </c>
    </row>
    <row r="59" spans="1:9" x14ac:dyDescent="0.3">
      <c r="A59" s="47"/>
      <c r="B59" s="47"/>
      <c r="C59" s="47"/>
      <c r="D59" s="47"/>
      <c r="E59" s="35">
        <f>SUM(F59:H59)</f>
        <v>94207.863999999987</v>
      </c>
      <c r="F59" s="35">
        <f>F44+F48+F52+F56</f>
        <v>50129.59599999999</v>
      </c>
      <c r="G59" s="35">
        <f>G44+G48+G52+G56</f>
        <v>36121.144999999997</v>
      </c>
      <c r="H59" s="35">
        <f>H44</f>
        <v>7957.1230000000005</v>
      </c>
      <c r="I59" s="37" t="s">
        <v>23</v>
      </c>
    </row>
    <row r="60" spans="1:9" ht="29.85" customHeight="1" x14ac:dyDescent="0.3">
      <c r="A60" s="47"/>
      <c r="B60" s="47"/>
      <c r="C60" s="47"/>
      <c r="D60" s="47"/>
      <c r="E60" s="35">
        <f>SUM(F60:H60)</f>
        <v>3183965.9539999999</v>
      </c>
      <c r="F60" s="35">
        <f>F45+F49+F53+F57</f>
        <v>1778138.02</v>
      </c>
      <c r="G60" s="35">
        <f>G45+G49+G53+G57</f>
        <v>1224329.7169999999</v>
      </c>
      <c r="H60" s="35">
        <f>H45</f>
        <v>181498.217</v>
      </c>
      <c r="I60" s="36" t="s">
        <v>24</v>
      </c>
    </row>
    <row r="61" spans="1:9" ht="45" customHeight="1" x14ac:dyDescent="0.3">
      <c r="A61" s="43"/>
      <c r="B61" s="44"/>
      <c r="C61" s="44"/>
      <c r="D61" s="45" t="s">
        <v>59</v>
      </c>
      <c r="E61" s="46"/>
      <c r="F61" s="46"/>
      <c r="G61" s="46"/>
      <c r="H61" s="46"/>
      <c r="I61" s="43"/>
    </row>
    <row r="62" spans="1:9" ht="29.85" customHeight="1" x14ac:dyDescent="0.3">
      <c r="A62" s="48" t="s">
        <v>60</v>
      </c>
      <c r="B62" s="48"/>
      <c r="C62" s="48"/>
      <c r="D62" s="48"/>
      <c r="E62" s="48"/>
      <c r="F62" s="48"/>
      <c r="G62" s="48"/>
      <c r="H62" s="48"/>
      <c r="I62" s="48"/>
    </row>
  </sheetData>
  <mergeCells count="73">
    <mergeCell ref="A58:D60"/>
    <mergeCell ref="A62:I62"/>
    <mergeCell ref="A54:I54"/>
    <mergeCell ref="A55:A57"/>
    <mergeCell ref="B55:B57"/>
    <mergeCell ref="C55:C57"/>
    <mergeCell ref="D55:D57"/>
    <mergeCell ref="A50:I50"/>
    <mergeCell ref="A51:A53"/>
    <mergeCell ref="B51:B53"/>
    <mergeCell ref="C51:C53"/>
    <mergeCell ref="D51:D53"/>
    <mergeCell ref="A43:D45"/>
    <mergeCell ref="A46:I46"/>
    <mergeCell ref="A47:A49"/>
    <mergeCell ref="B47:B49"/>
    <mergeCell ref="C47:C49"/>
    <mergeCell ref="D47:D49"/>
    <mergeCell ref="A37:A39"/>
    <mergeCell ref="B37:B39"/>
    <mergeCell ref="C37:C39"/>
    <mergeCell ref="D37:D39"/>
    <mergeCell ref="A40:A42"/>
    <mergeCell ref="B40:B42"/>
    <mergeCell ref="C40:C42"/>
    <mergeCell ref="D40:D42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7:I7"/>
    <mergeCell ref="A9:I9"/>
    <mergeCell ref="A10:A12"/>
    <mergeCell ref="B10:B12"/>
    <mergeCell ref="C10:C12"/>
    <mergeCell ref="D10:D12"/>
    <mergeCell ref="A1:I1"/>
    <mergeCell ref="A2:I2"/>
    <mergeCell ref="A3:A5"/>
    <mergeCell ref="B3:B5"/>
    <mergeCell ref="C3:C5"/>
    <mergeCell ref="D3:D5"/>
    <mergeCell ref="E3:H3"/>
    <mergeCell ref="I3:I5"/>
    <mergeCell ref="E4:H4"/>
  </mergeCells>
  <printOptions horizontalCentered="1"/>
  <pageMargins left="0.196527777777778" right="0.196527777777778" top="1.1784722222222199" bottom="0.39374999999999999" header="0.98402777777777795" footer="0.51180555555555496"/>
  <pageSetup paperSize="9" scale="84" firstPageNumber="0" fitToHeight="4" orientation="landscape" horizontalDpi="300" verticalDpi="300" r:id="rId1"/>
  <headerFooter>
    <oddHeader>&amp;C&amp;"Times New Roman,Обычный"&amp;14 38</oddHead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Пазюра Инна Геннадьевна</cp:lastModifiedBy>
  <cp:revision>3</cp:revision>
  <cp:lastPrinted>2024-10-29T14:31:57Z</cp:lastPrinted>
  <dcterms:modified xsi:type="dcterms:W3CDTF">2024-10-29T05:29:05Z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