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KormshikovaNV\Desktop\812-пм\"/>
    </mc:Choice>
  </mc:AlternateContent>
  <bookViews>
    <workbookView xWindow="0" yWindow="0" windowWidth="28800" windowHeight="12300"/>
  </bookViews>
  <sheets>
    <sheet name="ресурсное" sheetId="2" r:id="rId1"/>
    <sheet name="программа" sheetId="1" r:id="rId2"/>
  </sheets>
  <definedNames>
    <definedName name="_xlnm.Print_Titles" localSheetId="1">программа!$8:$10</definedName>
    <definedName name="_xlnm.Print_Area" localSheetId="1">программа!$A$1:$K$33</definedName>
    <definedName name="_xlnm.Print_Area" localSheetId="0">ресурсное!$A$1:$G$16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2" i="1" l="1"/>
  <c r="E11" i="1" l="1"/>
  <c r="E13" i="1"/>
  <c r="E16" i="1"/>
  <c r="E17" i="1"/>
  <c r="E18" i="1"/>
  <c r="E19" i="1"/>
  <c r="E21" i="1"/>
  <c r="E22" i="1"/>
  <c r="E23" i="1"/>
  <c r="E24" i="1"/>
  <c r="J20" i="1" l="1"/>
  <c r="I20" i="1"/>
  <c r="H20" i="1"/>
  <c r="G20" i="1"/>
  <c r="F20" i="1"/>
  <c r="E20" i="1" l="1"/>
  <c r="F15" i="1" l="1"/>
  <c r="G12" i="1" l="1"/>
  <c r="G15" i="1"/>
  <c r="I15" i="1" l="1"/>
  <c r="H12" i="1"/>
  <c r="I12" i="1" l="1"/>
  <c r="J15" i="1"/>
  <c r="E15" i="1" s="1"/>
  <c r="J12" i="1" l="1"/>
  <c r="E12" i="1" s="1"/>
  <c r="E25" i="1" s="1"/>
  <c r="E14" i="1"/>
  <c r="G36" i="1" l="1"/>
  <c r="D10" i="2" s="1"/>
  <c r="H36" i="1"/>
  <c r="E10" i="2" s="1"/>
  <c r="I36" i="1"/>
  <c r="F10" i="2" s="1"/>
  <c r="J36" i="1"/>
  <c r="G10" i="2" s="1"/>
  <c r="G37" i="1"/>
  <c r="D11" i="2" s="1"/>
  <c r="H37" i="1"/>
  <c r="I37" i="1"/>
  <c r="F11" i="2" s="1"/>
  <c r="J37" i="1"/>
  <c r="G11" i="2" s="1"/>
  <c r="F37" i="1"/>
  <c r="C11" i="2" s="1"/>
  <c r="F36" i="1"/>
  <c r="C10" i="2" s="1"/>
  <c r="E37" i="1" l="1"/>
  <c r="E11" i="2"/>
  <c r="B11" i="2" s="1"/>
  <c r="E36" i="1"/>
  <c r="B10" i="2"/>
  <c r="I25" i="1" l="1"/>
  <c r="I39" i="1" s="1"/>
  <c r="J25" i="1"/>
  <c r="J39" i="1" s="1"/>
  <c r="H25" i="1"/>
  <c r="H39" i="1" s="1"/>
  <c r="F25" i="1"/>
  <c r="F39" i="1" s="1"/>
  <c r="G25" i="1"/>
  <c r="D8" i="2" l="1"/>
  <c r="D18" i="2" s="1"/>
  <c r="D9" i="2"/>
  <c r="E8" i="2"/>
  <c r="E18" i="2" s="1"/>
  <c r="E9" i="2"/>
  <c r="F8" i="2"/>
  <c r="F18" i="2" s="1"/>
  <c r="F9" i="2"/>
  <c r="C9" i="2"/>
  <c r="C8" i="2"/>
  <c r="C18" i="2" s="1"/>
  <c r="G8" i="2"/>
  <c r="G18" i="2" s="1"/>
  <c r="G9" i="2"/>
  <c r="G39" i="1"/>
  <c r="B9" i="2" l="1"/>
  <c r="E39" i="1"/>
  <c r="B8" i="2" l="1"/>
  <c r="B18" i="2" s="1"/>
</calcChain>
</file>

<file path=xl/sharedStrings.xml><?xml version="1.0" encoding="utf-8"?>
<sst xmlns="http://schemas.openxmlformats.org/spreadsheetml/2006/main" count="81" uniqueCount="54">
  <si>
    <t>Наименование мероприятия</t>
  </si>
  <si>
    <t>Срок реализации</t>
  </si>
  <si>
    <t>Исполнитель (получатель денежных средств)</t>
  </si>
  <si>
    <t>Потребность в финансовых средствах, тыс. руб.</t>
  </si>
  <si>
    <t>Источник финансирования</t>
  </si>
  <si>
    <t>всего</t>
  </si>
  <si>
    <t>в том числе по годам:</t>
  </si>
  <si>
    <t>1.</t>
  </si>
  <si>
    <t>Поощрение (награждение) к профессиональным праздникам и конкурсам СМИ</t>
  </si>
  <si>
    <t>2.</t>
  </si>
  <si>
    <t>3.</t>
  </si>
  <si>
    <t>4.</t>
  </si>
  <si>
    <t>5.</t>
  </si>
  <si>
    <t>6.</t>
  </si>
  <si>
    <t>Подготовка и изготовление информационно-презентационных материалов</t>
  </si>
  <si>
    <t>7.</t>
  </si>
  <si>
    <t>8.</t>
  </si>
  <si>
    <t>МБ</t>
  </si>
  <si>
    <t>мэрия</t>
  </si>
  <si>
    <t>МгД</t>
  </si>
  <si>
    <t>Информирование населения о деятельности органов местного самоуправления муниципального образования «Город Магадан» о социально-экономическом, культурном развитии города в телевизионных проектах и радиоэфирах</t>
  </si>
  <si>
    <t>Информирование населения о деятельности органов местного самоуправления муниципального образования «Город Магадан» о социально-экономическом, общественно-политическом, культурном развитии города в сети Интернет</t>
  </si>
  <si>
    <t>Информирование населения о деятельности органов местного самоуправления муниципального образования «Город Магадан» о социально-экономическом, общественно-политическом, культурном развитии города в печатных изданиях</t>
  </si>
  <si>
    <t>Изготовление и размещение баннеров, растяжек, пресс-волов, информирующих население о деятельности органов местного самоуправления муниципального образования «Город Магадан»</t>
  </si>
  <si>
    <t>Итого по программе</t>
  </si>
  <si>
    <t>МБ - средства бюджета муниципального образования «Город Магадан»;</t>
  </si>
  <si>
    <t>мэрия - мэрия города Магадана;</t>
  </si>
  <si>
    <t>МгД - Магаданская городская Дума;</t>
  </si>
  <si>
    <t>____________</t>
  </si>
  <si>
    <t xml:space="preserve">Источники финансирования          </t>
  </si>
  <si>
    <t>Всего</t>
  </si>
  <si>
    <t>Мэрия города Магадана</t>
  </si>
  <si>
    <t>Магаданская городская Дума</t>
  </si>
  <si>
    <t>6. Ресурсное обеспечение Программы</t>
  </si>
  <si>
    <t>Потребность в финансовых ресурсах, тыс. руб.</t>
  </si>
  <si>
    <t>Итого по Программе, в том числе:</t>
  </si>
  <si>
    <t>_____________</t>
  </si>
  <si>
    <t>Сокращения:</t>
  </si>
  <si>
    <t xml:space="preserve">7. Система программных мероприятий </t>
  </si>
  <si>
    <t>2025-2029 гг.</t>
  </si>
  <si>
    <t>Подготовка и прокат информационно-презентационных видеороликов, фильмов</t>
  </si>
  <si>
    <t>Сбор и анализ социально-экономических данных и общественно-политической ситуации, касающихся деятельности органов местного самоуправления, взаимодействие со СМИ и интернет-сообществом</t>
  </si>
  <si>
    <t>Местный бюджет:</t>
  </si>
  <si>
    <t>№ п/п</t>
  </si>
  <si>
    <t>«Информирование населения о деятельности органов местного самоуправления на территории муниципального образования «Город Магадан» на 2025-2029 годы»</t>
  </si>
  <si>
    <t>Объемы финансирования Программы подлежат ежегодному уточнению исходя из реальных возможностей бюджета муниципального образования «Город Магадан» на очередной финансовый год.</t>
  </si>
  <si>
    <t>к постановлению мэрии</t>
  </si>
  <si>
    <t>города Магадана</t>
  </si>
  <si>
    <t>ПРИЛОЖЕНИЕ № 2</t>
  </si>
  <si>
    <t>2025-2026, 2028-2029 гг.</t>
  </si>
  <si>
    <t>2026, 2028-2029 гг.</t>
  </si>
  <si>
    <t>2028-2029 гг.</t>
  </si>
  <si>
    <t>от 24.03.2025 № 812-пм</t>
  </si>
  <si>
    <t xml:space="preserve">ПРИЛОЖЕНИЕ № 1  
к постановлению мэрии  
города Магадана  
от 24.03.2025 № 812-пм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</si>
</sst>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 shrinkToFi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164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justify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6600"/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18"/>
  <sheetViews>
    <sheetView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57.140625" style="1" customWidth="1"/>
    <col min="2" max="2" width="14" style="1" customWidth="1"/>
    <col min="3" max="3" width="12" style="1" customWidth="1"/>
    <col min="4" max="5" width="12.7109375" style="1" customWidth="1"/>
    <col min="6" max="6" width="12.42578125" style="1" customWidth="1"/>
    <col min="7" max="7" width="14.140625" style="1" customWidth="1"/>
    <col min="8" max="16384" width="9.140625" style="1"/>
  </cols>
  <sheetData>
    <row r="1" spans="1:7" ht="106.5" customHeight="1" x14ac:dyDescent="0.3">
      <c r="E1" s="36" t="s">
        <v>53</v>
      </c>
      <c r="F1" s="37"/>
      <c r="G1" s="37"/>
    </row>
    <row r="2" spans="1:7" ht="4.5" customHeight="1" x14ac:dyDescent="0.3">
      <c r="F2" s="6"/>
      <c r="G2" s="6"/>
    </row>
    <row r="3" spans="1:7" ht="18.75" x14ac:dyDescent="0.3">
      <c r="A3" s="46" t="s">
        <v>33</v>
      </c>
      <c r="B3" s="46"/>
      <c r="C3" s="46"/>
      <c r="D3" s="46"/>
      <c r="E3" s="46"/>
      <c r="F3" s="46"/>
      <c r="G3" s="46"/>
    </row>
    <row r="4" spans="1:7" ht="21.75" customHeight="1" x14ac:dyDescent="0.3">
      <c r="F4" s="6"/>
      <c r="G4" s="6"/>
    </row>
    <row r="5" spans="1:7" ht="15.75" x14ac:dyDescent="0.25">
      <c r="A5" s="38" t="s">
        <v>29</v>
      </c>
      <c r="B5" s="38" t="s">
        <v>34</v>
      </c>
      <c r="C5" s="38"/>
      <c r="D5" s="38"/>
      <c r="E5" s="38"/>
      <c r="F5" s="38"/>
      <c r="G5" s="38"/>
    </row>
    <row r="6" spans="1:7" ht="15.75" x14ac:dyDescent="0.25">
      <c r="A6" s="38"/>
      <c r="B6" s="18"/>
      <c r="C6" s="38" t="s">
        <v>6</v>
      </c>
      <c r="D6" s="38"/>
      <c r="E6" s="38"/>
      <c r="F6" s="38"/>
      <c r="G6" s="38"/>
    </row>
    <row r="7" spans="1:7" ht="15.75" x14ac:dyDescent="0.25">
      <c r="A7" s="38"/>
      <c r="B7" s="17" t="s">
        <v>30</v>
      </c>
      <c r="C7" s="25">
        <v>2025</v>
      </c>
      <c r="D7" s="25">
        <v>2026</v>
      </c>
      <c r="E7" s="25">
        <v>2027</v>
      </c>
      <c r="F7" s="25">
        <v>2028</v>
      </c>
      <c r="G7" s="25">
        <v>2029</v>
      </c>
    </row>
    <row r="8" spans="1:7" ht="15.75" x14ac:dyDescent="0.25">
      <c r="A8" s="11" t="s">
        <v>35</v>
      </c>
      <c r="B8" s="12">
        <f>SUM(C8:G8)</f>
        <v>70416.198000000004</v>
      </c>
      <c r="C8" s="13">
        <f>программа!F25</f>
        <v>10538.554999999998</v>
      </c>
      <c r="D8" s="13">
        <f>программа!G25</f>
        <v>14872.317999999999</v>
      </c>
      <c r="E8" s="13">
        <f>программа!H25</f>
        <v>2968.6980000000003</v>
      </c>
      <c r="F8" s="13">
        <f>программа!I25</f>
        <v>20456.834999999999</v>
      </c>
      <c r="G8" s="13">
        <f>программа!J25</f>
        <v>21579.791999999998</v>
      </c>
    </row>
    <row r="9" spans="1:7" ht="15.75" x14ac:dyDescent="0.25">
      <c r="A9" s="26" t="s">
        <v>42</v>
      </c>
      <c r="B9" s="27">
        <f t="shared" ref="B9:B11" si="0">SUM(C9:G9)</f>
        <v>70416.198000000004</v>
      </c>
      <c r="C9" s="28">
        <f>программа!F25</f>
        <v>10538.554999999998</v>
      </c>
      <c r="D9" s="28">
        <f>программа!G25</f>
        <v>14872.317999999999</v>
      </c>
      <c r="E9" s="28">
        <f>программа!H25</f>
        <v>2968.6980000000003</v>
      </c>
      <c r="F9" s="28">
        <f>программа!I25</f>
        <v>20456.834999999999</v>
      </c>
      <c r="G9" s="28">
        <f>программа!J25</f>
        <v>21579.791999999998</v>
      </c>
    </row>
    <row r="10" spans="1:7" ht="15.75" x14ac:dyDescent="0.25">
      <c r="A10" s="10" t="s">
        <v>31</v>
      </c>
      <c r="B10" s="27">
        <f t="shared" si="0"/>
        <v>55257.349000000002</v>
      </c>
      <c r="C10" s="28">
        <f>программа!F36</f>
        <v>7809.5940000000001</v>
      </c>
      <c r="D10" s="28">
        <f>программа!G36</f>
        <v>12026.012999999999</v>
      </c>
      <c r="E10" s="28">
        <f>программа!H36</f>
        <v>0</v>
      </c>
      <c r="F10" s="28">
        <f>программа!I36</f>
        <v>17218.603999999999</v>
      </c>
      <c r="G10" s="28">
        <f>программа!J36</f>
        <v>18203.138000000003</v>
      </c>
    </row>
    <row r="11" spans="1:7" ht="15.75" x14ac:dyDescent="0.25">
      <c r="A11" s="18" t="s">
        <v>32</v>
      </c>
      <c r="B11" s="27">
        <f t="shared" si="0"/>
        <v>15158.849</v>
      </c>
      <c r="C11" s="28">
        <f>программа!F37</f>
        <v>2728.9610000000002</v>
      </c>
      <c r="D11" s="28">
        <f>программа!G37</f>
        <v>2846.3049999999998</v>
      </c>
      <c r="E11" s="28">
        <f>программа!H37</f>
        <v>2968.6980000000003</v>
      </c>
      <c r="F11" s="28">
        <f>программа!I37</f>
        <v>3238.2309999999998</v>
      </c>
      <c r="G11" s="28">
        <f>программа!J37</f>
        <v>3376.654</v>
      </c>
    </row>
    <row r="12" spans="1:7" ht="60" customHeight="1" x14ac:dyDescent="0.25">
      <c r="A12" s="47" t="s">
        <v>45</v>
      </c>
      <c r="B12" s="47"/>
      <c r="C12" s="47"/>
      <c r="D12" s="47"/>
      <c r="E12" s="47"/>
      <c r="F12" s="47"/>
      <c r="G12" s="47"/>
    </row>
    <row r="15" spans="1:7" x14ac:dyDescent="0.25">
      <c r="A15" s="45" t="s">
        <v>36</v>
      </c>
      <c r="B15" s="45"/>
      <c r="C15" s="45"/>
      <c r="D15" s="45"/>
      <c r="E15" s="45"/>
      <c r="F15" s="45"/>
      <c r="G15" s="45"/>
    </row>
    <row r="18" spans="2:7" x14ac:dyDescent="0.25">
      <c r="B18" s="29">
        <f>B8-SUM(B10:B11)</f>
        <v>0</v>
      </c>
      <c r="C18" s="29">
        <f>C8-SUM(C10:C11)</f>
        <v>0</v>
      </c>
      <c r="D18" s="29">
        <f t="shared" ref="D18:G18" si="1">D8-SUM(D10:D11)</f>
        <v>0</v>
      </c>
      <c r="E18" s="29">
        <f t="shared" si="1"/>
        <v>0</v>
      </c>
      <c r="F18" s="29">
        <f t="shared" si="1"/>
        <v>0</v>
      </c>
      <c r="G18" s="29">
        <f t="shared" si="1"/>
        <v>0</v>
      </c>
    </row>
  </sheetData>
  <mergeCells count="7">
    <mergeCell ref="A15:G15"/>
    <mergeCell ref="E1:G1"/>
    <mergeCell ref="A3:G3"/>
    <mergeCell ref="A12:G12"/>
    <mergeCell ref="A5:A7"/>
    <mergeCell ref="B5:G5"/>
    <mergeCell ref="C6:G6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9"/>
  <sheetViews>
    <sheetView view="pageLayout" zoomScaleNormal="100" zoomScaleSheetLayoutView="100" workbookViewId="0">
      <selection activeCell="E3" sqref="E3"/>
    </sheetView>
  </sheetViews>
  <sheetFormatPr defaultRowHeight="15" x14ac:dyDescent="0.25"/>
  <cols>
    <col min="1" max="1" width="4.140625" style="2" customWidth="1"/>
    <col min="2" max="2" width="30.7109375" style="1" customWidth="1"/>
    <col min="3" max="3" width="8.7109375" style="1" customWidth="1"/>
    <col min="4" max="4" width="13.85546875" style="1" customWidth="1"/>
    <col min="5" max="10" width="11.28515625" style="2" bestFit="1" customWidth="1"/>
    <col min="11" max="11" width="11.5703125" style="1" customWidth="1"/>
    <col min="12" max="16384" width="9.140625" style="1"/>
  </cols>
  <sheetData>
    <row r="1" spans="1:11" ht="18.75" customHeight="1" x14ac:dyDescent="0.3">
      <c r="A1" s="35"/>
      <c r="E1" s="35"/>
      <c r="F1" s="35"/>
      <c r="G1" s="35"/>
      <c r="H1" s="35"/>
      <c r="I1" s="36" t="s">
        <v>48</v>
      </c>
      <c r="J1" s="36"/>
      <c r="K1" s="36"/>
    </row>
    <row r="2" spans="1:11" ht="18.75" x14ac:dyDescent="0.3">
      <c r="A2" s="35"/>
      <c r="E2" s="35"/>
      <c r="F2" s="35"/>
      <c r="G2" s="35"/>
      <c r="H2" s="35"/>
      <c r="I2" s="37" t="s">
        <v>46</v>
      </c>
      <c r="J2" s="37"/>
      <c r="K2" s="37"/>
    </row>
    <row r="3" spans="1:11" ht="18.75" x14ac:dyDescent="0.3">
      <c r="A3" s="35"/>
      <c r="E3" s="35"/>
      <c r="F3" s="35"/>
      <c r="G3" s="35"/>
      <c r="H3" s="35"/>
      <c r="I3" s="37" t="s">
        <v>47</v>
      </c>
      <c r="J3" s="37"/>
      <c r="K3" s="37"/>
    </row>
    <row r="4" spans="1:11" ht="18.75" x14ac:dyDescent="0.3">
      <c r="A4" s="35"/>
      <c r="E4" s="35"/>
      <c r="F4" s="35"/>
      <c r="G4" s="35"/>
      <c r="H4" s="35"/>
      <c r="I4" s="37" t="s">
        <v>52</v>
      </c>
      <c r="J4" s="37"/>
      <c r="K4" s="37"/>
    </row>
    <row r="5" spans="1:11" ht="20.25" customHeight="1" x14ac:dyDescent="0.25">
      <c r="A5" s="41" t="s">
        <v>38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33.75" customHeight="1" x14ac:dyDescent="0.25">
      <c r="A6" s="39" t="s">
        <v>44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8" spans="1:11" ht="21" customHeight="1" x14ac:dyDescent="0.25">
      <c r="A8" s="38" t="s">
        <v>43</v>
      </c>
      <c r="B8" s="38" t="s">
        <v>0</v>
      </c>
      <c r="C8" s="38" t="s">
        <v>1</v>
      </c>
      <c r="D8" s="38" t="s">
        <v>2</v>
      </c>
      <c r="E8" s="38" t="s">
        <v>3</v>
      </c>
      <c r="F8" s="38"/>
      <c r="G8" s="38"/>
      <c r="H8" s="38"/>
      <c r="I8" s="38"/>
      <c r="J8" s="38"/>
      <c r="K8" s="38" t="s">
        <v>4</v>
      </c>
    </row>
    <row r="9" spans="1:11" ht="21" customHeight="1" x14ac:dyDescent="0.25">
      <c r="A9" s="38"/>
      <c r="B9" s="38"/>
      <c r="C9" s="38"/>
      <c r="D9" s="38"/>
      <c r="E9" s="38" t="s">
        <v>5</v>
      </c>
      <c r="F9" s="38" t="s">
        <v>6</v>
      </c>
      <c r="G9" s="38"/>
      <c r="H9" s="38"/>
      <c r="I9" s="38"/>
      <c r="J9" s="38"/>
      <c r="K9" s="38"/>
    </row>
    <row r="10" spans="1:11" ht="21" customHeight="1" x14ac:dyDescent="0.25">
      <c r="A10" s="38"/>
      <c r="B10" s="38"/>
      <c r="C10" s="38"/>
      <c r="D10" s="38"/>
      <c r="E10" s="38"/>
      <c r="F10" s="14">
        <v>2025</v>
      </c>
      <c r="G10" s="14">
        <v>2026</v>
      </c>
      <c r="H10" s="14">
        <v>2027</v>
      </c>
      <c r="I10" s="14">
        <v>2028</v>
      </c>
      <c r="J10" s="14">
        <v>2029</v>
      </c>
      <c r="K10" s="38"/>
    </row>
    <row r="11" spans="1:11" ht="63" x14ac:dyDescent="0.25">
      <c r="A11" s="33" t="s">
        <v>7</v>
      </c>
      <c r="B11" s="34" t="s">
        <v>8</v>
      </c>
      <c r="C11" s="16" t="s">
        <v>49</v>
      </c>
      <c r="D11" s="33" t="s">
        <v>18</v>
      </c>
      <c r="E11" s="30">
        <f>SUM(F11:J11)</f>
        <v>2095.8230000000003</v>
      </c>
      <c r="F11" s="31">
        <v>537.19500000000005</v>
      </c>
      <c r="G11" s="31">
        <v>370.75200000000001</v>
      </c>
      <c r="H11" s="31"/>
      <c r="I11" s="31">
        <v>583.43600000000004</v>
      </c>
      <c r="J11" s="31">
        <v>604.44000000000005</v>
      </c>
      <c r="K11" s="33" t="s">
        <v>17</v>
      </c>
    </row>
    <row r="12" spans="1:11" ht="47.25" customHeight="1" x14ac:dyDescent="0.25">
      <c r="A12" s="38" t="s">
        <v>9</v>
      </c>
      <c r="B12" s="42" t="s">
        <v>20</v>
      </c>
      <c r="C12" s="38" t="s">
        <v>39</v>
      </c>
      <c r="D12" s="33" t="s">
        <v>5</v>
      </c>
      <c r="E12" s="30">
        <f t="shared" ref="E12:E24" si="0">SUM(F12:J12)</f>
        <v>44944.788</v>
      </c>
      <c r="F12" s="30">
        <f t="shared" ref="F12:J12" si="1">SUM(F13:F14)</f>
        <v>5016.3519999999999</v>
      </c>
      <c r="G12" s="30">
        <f t="shared" si="1"/>
        <v>11255.591</v>
      </c>
      <c r="H12" s="30">
        <f t="shared" si="1"/>
        <v>2193.4870000000001</v>
      </c>
      <c r="I12" s="30">
        <f t="shared" si="1"/>
        <v>12868.560000000001</v>
      </c>
      <c r="J12" s="30">
        <f t="shared" si="1"/>
        <v>13610.798000000001</v>
      </c>
      <c r="K12" s="38" t="s">
        <v>17</v>
      </c>
    </row>
    <row r="13" spans="1:11" ht="47.25" customHeight="1" x14ac:dyDescent="0.25">
      <c r="A13" s="38"/>
      <c r="B13" s="42"/>
      <c r="C13" s="38"/>
      <c r="D13" s="33" t="s">
        <v>18</v>
      </c>
      <c r="E13" s="30">
        <f t="shared" si="0"/>
        <v>33644.942999999999</v>
      </c>
      <c r="F13" s="31">
        <v>3000</v>
      </c>
      <c r="G13" s="31">
        <v>9152.5360000000001</v>
      </c>
      <c r="H13" s="31"/>
      <c r="I13" s="31">
        <v>10428.76</v>
      </c>
      <c r="J13" s="31">
        <v>11063.647000000001</v>
      </c>
      <c r="K13" s="38"/>
    </row>
    <row r="14" spans="1:11" ht="47.25" customHeight="1" x14ac:dyDescent="0.25">
      <c r="A14" s="38"/>
      <c r="B14" s="42"/>
      <c r="C14" s="38"/>
      <c r="D14" s="33" t="s">
        <v>19</v>
      </c>
      <c r="E14" s="30">
        <f t="shared" si="0"/>
        <v>11299.844999999999</v>
      </c>
      <c r="F14" s="31">
        <v>2016.3520000000001</v>
      </c>
      <c r="G14" s="31">
        <v>2103.0549999999998</v>
      </c>
      <c r="H14" s="31">
        <v>2193.4870000000001</v>
      </c>
      <c r="I14" s="31">
        <v>2439.8000000000002</v>
      </c>
      <c r="J14" s="31">
        <v>2547.1509999999998</v>
      </c>
      <c r="K14" s="38"/>
    </row>
    <row r="15" spans="1:11" ht="40.5" customHeight="1" x14ac:dyDescent="0.25">
      <c r="A15" s="38" t="s">
        <v>10</v>
      </c>
      <c r="B15" s="40" t="s">
        <v>21</v>
      </c>
      <c r="C15" s="38" t="s">
        <v>39</v>
      </c>
      <c r="D15" s="33" t="s">
        <v>5</v>
      </c>
      <c r="E15" s="30">
        <f t="shared" si="0"/>
        <v>12589.490999999998</v>
      </c>
      <c r="F15" s="30">
        <f>SUM(F16:F17)</f>
        <v>3251.52</v>
      </c>
      <c r="G15" s="30">
        <f t="shared" ref="G15" si="2">SUM(G16:G17)</f>
        <v>596.18000000000006</v>
      </c>
      <c r="H15" s="30">
        <f t="shared" ref="H15" si="3">SUM(H16:H17)</f>
        <v>273.61599999999999</v>
      </c>
      <c r="I15" s="30">
        <f t="shared" ref="I15" si="4">SUM(I16:I17)</f>
        <v>4111.9660000000003</v>
      </c>
      <c r="J15" s="30">
        <f t="shared" ref="J15" si="5">SUM(J16:J17)</f>
        <v>4356.2089999999998</v>
      </c>
      <c r="K15" s="38" t="s">
        <v>17</v>
      </c>
    </row>
    <row r="16" spans="1:11" ht="59.25" customHeight="1" x14ac:dyDescent="0.25">
      <c r="A16" s="38"/>
      <c r="B16" s="40"/>
      <c r="C16" s="38"/>
      <c r="D16" s="33" t="s">
        <v>18</v>
      </c>
      <c r="E16" s="30">
        <f t="shared" si="0"/>
        <v>11206.985000000001</v>
      </c>
      <c r="F16" s="31">
        <v>3000</v>
      </c>
      <c r="G16" s="31">
        <v>333.84500000000003</v>
      </c>
      <c r="H16" s="31"/>
      <c r="I16" s="31">
        <v>3820.8530000000001</v>
      </c>
      <c r="J16" s="31">
        <v>4052.2869999999998</v>
      </c>
      <c r="K16" s="38"/>
    </row>
    <row r="17" spans="1:11" ht="49.5" customHeight="1" x14ac:dyDescent="0.25">
      <c r="A17" s="38"/>
      <c r="B17" s="40"/>
      <c r="C17" s="38"/>
      <c r="D17" s="33" t="s">
        <v>19</v>
      </c>
      <c r="E17" s="30">
        <f t="shared" si="0"/>
        <v>1382.5060000000001</v>
      </c>
      <c r="F17" s="31">
        <v>251.52</v>
      </c>
      <c r="G17" s="31">
        <v>262.33499999999998</v>
      </c>
      <c r="H17" s="31">
        <v>273.61599999999999</v>
      </c>
      <c r="I17" s="31">
        <v>291.113</v>
      </c>
      <c r="J17" s="31">
        <v>303.92200000000003</v>
      </c>
      <c r="K17" s="38"/>
    </row>
    <row r="18" spans="1:11" ht="143.25" customHeight="1" x14ac:dyDescent="0.25">
      <c r="A18" s="33" t="s">
        <v>11</v>
      </c>
      <c r="B18" s="15" t="s">
        <v>22</v>
      </c>
      <c r="C18" s="16" t="s">
        <v>50</v>
      </c>
      <c r="D18" s="33" t="s">
        <v>18</v>
      </c>
      <c r="E18" s="30">
        <f t="shared" si="0"/>
        <v>1786.1869999999999</v>
      </c>
      <c r="F18" s="31"/>
      <c r="G18" s="31">
        <v>546.53200000000004</v>
      </c>
      <c r="H18" s="31"/>
      <c r="I18" s="31">
        <v>606.48500000000001</v>
      </c>
      <c r="J18" s="31">
        <v>633.16999999999996</v>
      </c>
      <c r="K18" s="33" t="s">
        <v>17</v>
      </c>
    </row>
    <row r="19" spans="1:11" ht="129" customHeight="1" x14ac:dyDescent="0.25">
      <c r="A19" s="33" t="s">
        <v>12</v>
      </c>
      <c r="B19" s="15" t="s">
        <v>23</v>
      </c>
      <c r="C19" s="16" t="s">
        <v>49</v>
      </c>
      <c r="D19" s="33" t="s">
        <v>18</v>
      </c>
      <c r="E19" s="30">
        <f t="shared" si="0"/>
        <v>1904.078</v>
      </c>
      <c r="F19" s="31">
        <v>400</v>
      </c>
      <c r="G19" s="31">
        <v>477.822</v>
      </c>
      <c r="H19" s="31"/>
      <c r="I19" s="31">
        <v>504.05500000000001</v>
      </c>
      <c r="J19" s="31">
        <v>522.20100000000002</v>
      </c>
      <c r="K19" s="33" t="s">
        <v>17</v>
      </c>
    </row>
    <row r="20" spans="1:11" ht="15.75" x14ac:dyDescent="0.25">
      <c r="A20" s="38" t="s">
        <v>13</v>
      </c>
      <c r="B20" s="40" t="s">
        <v>14</v>
      </c>
      <c r="C20" s="38" t="s">
        <v>39</v>
      </c>
      <c r="D20" s="33" t="s">
        <v>5</v>
      </c>
      <c r="E20" s="30">
        <f t="shared" si="0"/>
        <v>4437.4450000000006</v>
      </c>
      <c r="F20" s="30">
        <f>SUM(F21:F22)</f>
        <v>1033.4880000000001</v>
      </c>
      <c r="G20" s="30">
        <f t="shared" ref="G20" si="6">SUM(G21:G22)</f>
        <v>922.03500000000008</v>
      </c>
      <c r="H20" s="30">
        <f t="shared" ref="H20" si="7">SUM(H21:H22)</f>
        <v>501.59500000000003</v>
      </c>
      <c r="I20" s="30">
        <f t="shared" ref="I20" si="8">SUM(I21:I22)</f>
        <v>972.65599999999995</v>
      </c>
      <c r="J20" s="30">
        <f t="shared" ref="J20" si="9">SUM(J21:J22)</f>
        <v>1007.671</v>
      </c>
      <c r="K20" s="38" t="s">
        <v>17</v>
      </c>
    </row>
    <row r="21" spans="1:11" ht="15.75" x14ac:dyDescent="0.25">
      <c r="A21" s="38"/>
      <c r="B21" s="40"/>
      <c r="C21" s="38"/>
      <c r="D21" s="33" t="s">
        <v>18</v>
      </c>
      <c r="E21" s="30">
        <f t="shared" si="0"/>
        <v>1960.9469999999999</v>
      </c>
      <c r="F21" s="31">
        <v>572.399</v>
      </c>
      <c r="G21" s="31">
        <v>441.12</v>
      </c>
      <c r="H21" s="31"/>
      <c r="I21" s="31">
        <v>465.33800000000002</v>
      </c>
      <c r="J21" s="31">
        <v>482.09</v>
      </c>
      <c r="K21" s="38"/>
    </row>
    <row r="22" spans="1:11" ht="15.75" x14ac:dyDescent="0.25">
      <c r="A22" s="38"/>
      <c r="B22" s="40"/>
      <c r="C22" s="38"/>
      <c r="D22" s="33" t="s">
        <v>19</v>
      </c>
      <c r="E22" s="30">
        <f t="shared" si="0"/>
        <v>2476.498</v>
      </c>
      <c r="F22" s="31">
        <v>461.089</v>
      </c>
      <c r="G22" s="31">
        <v>480.91500000000002</v>
      </c>
      <c r="H22" s="31">
        <v>501.59500000000003</v>
      </c>
      <c r="I22" s="31">
        <v>507.31799999999998</v>
      </c>
      <c r="J22" s="31">
        <v>525.58100000000002</v>
      </c>
      <c r="K22" s="38"/>
    </row>
    <row r="23" spans="1:11" ht="63" x14ac:dyDescent="0.25">
      <c r="A23" s="33" t="s">
        <v>15</v>
      </c>
      <c r="B23" s="15" t="s">
        <v>40</v>
      </c>
      <c r="C23" s="16" t="s">
        <v>49</v>
      </c>
      <c r="D23" s="33" t="s">
        <v>18</v>
      </c>
      <c r="E23" s="30">
        <f t="shared" si="0"/>
        <v>2598.8829999999998</v>
      </c>
      <c r="F23" s="31">
        <v>300</v>
      </c>
      <c r="G23" s="31">
        <v>703.40599999999995</v>
      </c>
      <c r="H23" s="31"/>
      <c r="I23" s="31">
        <v>780.56600000000003</v>
      </c>
      <c r="J23" s="31">
        <v>814.91099999999994</v>
      </c>
      <c r="K23" s="33" t="s">
        <v>17</v>
      </c>
    </row>
    <row r="24" spans="1:11" ht="126.75" customHeight="1" x14ac:dyDescent="0.25">
      <c r="A24" s="33" t="s">
        <v>16</v>
      </c>
      <c r="B24" s="15" t="s">
        <v>41</v>
      </c>
      <c r="C24" s="16" t="s">
        <v>51</v>
      </c>
      <c r="D24" s="33" t="s">
        <v>18</v>
      </c>
      <c r="E24" s="30">
        <f t="shared" si="0"/>
        <v>59.503</v>
      </c>
      <c r="F24" s="32"/>
      <c r="G24" s="32"/>
      <c r="H24" s="32"/>
      <c r="I24" s="32">
        <v>29.111000000000001</v>
      </c>
      <c r="J24" s="32">
        <v>30.391999999999999</v>
      </c>
      <c r="K24" s="33" t="s">
        <v>17</v>
      </c>
    </row>
    <row r="25" spans="1:11" ht="15.75" x14ac:dyDescent="0.25">
      <c r="A25" s="33"/>
      <c r="B25" s="34" t="s">
        <v>24</v>
      </c>
      <c r="C25" s="33"/>
      <c r="D25" s="33"/>
      <c r="E25" s="19">
        <f>E11+E12+E15+E18+E19+E20+E23+E24</f>
        <v>70416.198000000004</v>
      </c>
      <c r="F25" s="19">
        <f>F11+F12+F15+F18+F19+F20+F23+F24</f>
        <v>10538.554999999998</v>
      </c>
      <c r="G25" s="19">
        <f t="shared" ref="G25:J25" si="10">G11+G12+G15+G18+G19+G20+G23+G24</f>
        <v>14872.317999999999</v>
      </c>
      <c r="H25" s="19">
        <f t="shared" si="10"/>
        <v>2968.6980000000003</v>
      </c>
      <c r="I25" s="19">
        <f t="shared" si="10"/>
        <v>20456.834999999999</v>
      </c>
      <c r="J25" s="19">
        <f t="shared" si="10"/>
        <v>21579.791999999998</v>
      </c>
      <c r="K25" s="33" t="s">
        <v>17</v>
      </c>
    </row>
    <row r="26" spans="1:11" ht="15.75" x14ac:dyDescent="0.25">
      <c r="A26" s="7"/>
      <c r="B26" s="8"/>
      <c r="C26" s="7"/>
      <c r="D26" s="7"/>
      <c r="E26" s="9"/>
      <c r="F26" s="9"/>
      <c r="G26" s="9"/>
      <c r="H26" s="9"/>
      <c r="I26" s="9"/>
      <c r="J26" s="9"/>
      <c r="K26" s="7"/>
    </row>
    <row r="27" spans="1:11" ht="15.75" x14ac:dyDescent="0.25">
      <c r="A27" s="7"/>
      <c r="B27" s="8" t="s">
        <v>37</v>
      </c>
      <c r="C27" s="7"/>
      <c r="D27" s="7"/>
      <c r="E27" s="9"/>
      <c r="F27" s="9"/>
      <c r="G27" s="9"/>
      <c r="H27" s="9"/>
      <c r="I27" s="9"/>
      <c r="J27" s="9"/>
      <c r="K27" s="7"/>
    </row>
    <row r="28" spans="1:11" ht="15.75" customHeight="1" x14ac:dyDescent="0.25">
      <c r="A28" s="7"/>
      <c r="B28" s="44" t="s">
        <v>25</v>
      </c>
      <c r="C28" s="44"/>
      <c r="D28" s="44"/>
      <c r="E28" s="44"/>
      <c r="F28" s="44"/>
      <c r="G28" s="44"/>
      <c r="H28" s="44"/>
      <c r="I28" s="44"/>
      <c r="J28" s="44"/>
      <c r="K28" s="44"/>
    </row>
    <row r="29" spans="1:11" ht="15.75" customHeight="1" x14ac:dyDescent="0.25">
      <c r="A29" s="7"/>
      <c r="B29" s="44" t="s">
        <v>27</v>
      </c>
      <c r="C29" s="44"/>
      <c r="D29" s="44"/>
      <c r="E29" s="44"/>
      <c r="F29" s="44"/>
      <c r="G29" s="44"/>
      <c r="H29" s="44"/>
      <c r="I29" s="44"/>
      <c r="J29" s="44"/>
      <c r="K29" s="44"/>
    </row>
    <row r="30" spans="1:11" ht="15.75" customHeight="1" x14ac:dyDescent="0.25">
      <c r="A30" s="7"/>
      <c r="B30" s="44" t="s">
        <v>26</v>
      </c>
      <c r="C30" s="44"/>
      <c r="D30" s="44"/>
      <c r="E30" s="44"/>
      <c r="F30" s="44"/>
      <c r="G30" s="44"/>
      <c r="H30" s="44"/>
      <c r="I30" s="44"/>
      <c r="J30" s="44"/>
      <c r="K30" s="44"/>
    </row>
    <row r="31" spans="1:11" ht="15.75" x14ac:dyDescent="0.25">
      <c r="A31" s="7"/>
      <c r="B31" s="8"/>
      <c r="C31" s="7"/>
      <c r="D31" s="7"/>
      <c r="E31" s="9"/>
      <c r="F31" s="9"/>
      <c r="G31" s="9"/>
      <c r="H31" s="9"/>
      <c r="I31" s="9"/>
      <c r="J31" s="9"/>
      <c r="K31" s="7"/>
    </row>
    <row r="32" spans="1:11" ht="15.75" x14ac:dyDescent="0.25">
      <c r="A32" s="7"/>
      <c r="B32" s="8"/>
      <c r="C32" s="7"/>
      <c r="D32" s="7"/>
      <c r="E32" s="9"/>
      <c r="F32" s="9"/>
      <c r="G32" s="9"/>
      <c r="H32" s="9"/>
      <c r="I32" s="9"/>
      <c r="J32" s="9"/>
      <c r="K32" s="7"/>
    </row>
    <row r="33" spans="1:11" ht="15.75" customHeight="1" x14ac:dyDescent="0.25">
      <c r="A33" s="43" t="s">
        <v>28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 ht="15.75" x14ac:dyDescent="0.25">
      <c r="A34" s="7"/>
      <c r="B34" s="8"/>
      <c r="C34" s="7"/>
      <c r="D34" s="7"/>
      <c r="E34" s="9"/>
      <c r="F34" s="9"/>
      <c r="G34" s="9"/>
      <c r="H34" s="9"/>
      <c r="I34" s="9"/>
      <c r="J34" s="9"/>
      <c r="K34" s="7"/>
    </row>
    <row r="35" spans="1:11" ht="15.75" x14ac:dyDescent="0.25">
      <c r="A35" s="7"/>
      <c r="B35" s="8"/>
      <c r="C35" s="7"/>
      <c r="D35" s="7"/>
      <c r="E35" s="9"/>
      <c r="F35" s="9"/>
      <c r="G35" s="9"/>
      <c r="H35" s="9"/>
      <c r="I35" s="9"/>
      <c r="J35" s="9"/>
      <c r="K35" s="7"/>
    </row>
    <row r="36" spans="1:11" ht="15.75" x14ac:dyDescent="0.25">
      <c r="A36" s="4"/>
      <c r="B36" s="20" t="s">
        <v>18</v>
      </c>
      <c r="C36" s="21"/>
      <c r="D36" s="21"/>
      <c r="E36" s="22">
        <f>SUM(F36:J36)</f>
        <v>55257.349000000002</v>
      </c>
      <c r="F36" s="22">
        <f>F11+F13+F16+F18+F19+F21+F23+F24</f>
        <v>7809.5940000000001</v>
      </c>
      <c r="G36" s="22">
        <f>G11+G13+G16+G18+G19+G21+G23+G24</f>
        <v>12026.012999999999</v>
      </c>
      <c r="H36" s="22">
        <f>H11+H13+H16+H18+H19+H21+H23+H24</f>
        <v>0</v>
      </c>
      <c r="I36" s="22">
        <f>I11+I13+I16+I18+I19+I21+I23+I24</f>
        <v>17218.603999999999</v>
      </c>
      <c r="J36" s="22">
        <f>J11+J13+J16+J18+J19+J21+J23+J24</f>
        <v>18203.138000000003</v>
      </c>
      <c r="K36" s="4"/>
    </row>
    <row r="37" spans="1:11" ht="15.75" x14ac:dyDescent="0.25">
      <c r="A37" s="3"/>
      <c r="B37" s="23" t="s">
        <v>19</v>
      </c>
      <c r="C37" s="24"/>
      <c r="D37" s="24"/>
      <c r="E37" s="22">
        <f>SUM(F37:J37)</f>
        <v>15158.849</v>
      </c>
      <c r="F37" s="19">
        <f>F14+F17+F22</f>
        <v>2728.9610000000002</v>
      </c>
      <c r="G37" s="19">
        <f t="shared" ref="G37:J37" si="11">G14+G17+G22</f>
        <v>2846.3049999999998</v>
      </c>
      <c r="H37" s="19">
        <f t="shared" si="11"/>
        <v>2968.6980000000003</v>
      </c>
      <c r="I37" s="19">
        <f t="shared" si="11"/>
        <v>3238.2309999999998</v>
      </c>
      <c r="J37" s="19">
        <f t="shared" si="11"/>
        <v>3376.654</v>
      </c>
      <c r="K37" s="3"/>
    </row>
    <row r="39" spans="1:11" x14ac:dyDescent="0.25">
      <c r="E39" s="5">
        <f t="shared" ref="E39:J39" si="12">E25-E36-E37</f>
        <v>0</v>
      </c>
      <c r="F39" s="5">
        <f t="shared" si="12"/>
        <v>0</v>
      </c>
      <c r="G39" s="5">
        <f t="shared" si="12"/>
        <v>0</v>
      </c>
      <c r="H39" s="5">
        <f t="shared" si="12"/>
        <v>0</v>
      </c>
      <c r="I39" s="5">
        <f t="shared" si="12"/>
        <v>0</v>
      </c>
      <c r="J39" s="5">
        <f t="shared" si="12"/>
        <v>-5.0022208597511053E-12</v>
      </c>
    </row>
  </sheetData>
  <sortState ref="B36:B40">
    <sortCondition ref="B36"/>
  </sortState>
  <mergeCells count="30">
    <mergeCell ref="F9:J9"/>
    <mergeCell ref="A8:A10"/>
    <mergeCell ref="B8:B10"/>
    <mergeCell ref="C8:C10"/>
    <mergeCell ref="D8:D10"/>
    <mergeCell ref="E8:J8"/>
    <mergeCell ref="A33:K33"/>
    <mergeCell ref="B30:K30"/>
    <mergeCell ref="B29:K29"/>
    <mergeCell ref="B28:K28"/>
    <mergeCell ref="K20:K22"/>
    <mergeCell ref="A20:A22"/>
    <mergeCell ref="B20:B22"/>
    <mergeCell ref="C20:C22"/>
    <mergeCell ref="I1:K1"/>
    <mergeCell ref="I2:K2"/>
    <mergeCell ref="I3:K3"/>
    <mergeCell ref="I4:K4"/>
    <mergeCell ref="K15:K17"/>
    <mergeCell ref="A6:K6"/>
    <mergeCell ref="A15:A17"/>
    <mergeCell ref="B15:B17"/>
    <mergeCell ref="C15:C17"/>
    <mergeCell ref="A5:K5"/>
    <mergeCell ref="B12:B14"/>
    <mergeCell ref="A12:A14"/>
    <mergeCell ref="C12:C14"/>
    <mergeCell ref="K12:K14"/>
    <mergeCell ref="K8:K10"/>
    <mergeCell ref="E9:E10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  <headerFooter differentFirst="1">
    <oddHeader>&amp;C&amp;P</oddHeader>
  </headerFooter>
  <rowBreaks count="1" manualBreakCount="1">
    <brk id="1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ресурсное</vt:lpstr>
      <vt:lpstr>программа</vt:lpstr>
      <vt:lpstr>программа!Заголовки_для_печати</vt:lpstr>
      <vt:lpstr>программа!Область_печати</vt:lpstr>
      <vt:lpstr>ресурсное!Область_печати</vt:lpstr>
    </vt:vector>
  </TitlesOfParts>
  <Company>Мэрия г. Магадана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Волошина Юлия Каримовна</dc:creator>
  <cp:lastModifiedBy>Кормщикова Наталья Викторовна</cp:lastModifiedBy>
  <cp:lastPrinted>2025-03-18T00:03:50Z</cp:lastPrinted>
  <dcterms:created xsi:type="dcterms:W3CDTF">2023-06-01T23:26:17Z</dcterms:created>
  <dcterms:modified xsi:type="dcterms:W3CDTF">2025-03-24T00:44:31Z</dcterms:modified>
</cp:coreProperties>
</file>