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lovaDE\Desktop\опубликовать\НПА\"/>
    </mc:Choice>
  </mc:AlternateContent>
  <bookViews>
    <workbookView xWindow="360" yWindow="15" windowWidth="20955" windowHeight="9720"/>
  </bookViews>
  <sheets>
    <sheet name="Приложение 1 (2)" sheetId="1" r:id="rId1"/>
    <sheet name="Приложение 2" sheetId="3" r:id="rId2"/>
  </sheets>
  <definedNames>
    <definedName name="_xlnm._FilterDatabase" localSheetId="0" hidden="1">'Приложение 1 (2)'!$A$6:$M$65</definedName>
    <definedName name="Print_Titles" localSheetId="0">'Приложение 1 (2)'!$3:$6</definedName>
    <definedName name="Print_Titles" localSheetId="1">'Приложение 2'!$7:$11</definedName>
  </definedNames>
  <calcPr calcId="162913" fullPrecision="0"/>
</workbook>
</file>

<file path=xl/calcChain.xml><?xml version="1.0" encoding="utf-8"?>
<calcChain xmlns="http://schemas.openxmlformats.org/spreadsheetml/2006/main">
  <c r="R65" i="3" l="1"/>
  <c r="Q65" i="3"/>
  <c r="P65" i="3"/>
  <c r="O65" i="3"/>
  <c r="N65" i="3"/>
  <c r="M65" i="3"/>
  <c r="L65" i="3"/>
  <c r="K65" i="3"/>
  <c r="J65" i="3"/>
  <c r="H65" i="3"/>
  <c r="G65" i="3"/>
  <c r="F65" i="3"/>
  <c r="F61" i="1"/>
  <c r="F60" i="1"/>
  <c r="F59" i="1"/>
  <c r="E57" i="1"/>
  <c r="E56" i="1"/>
  <c r="G55" i="1"/>
  <c r="E55" i="1" s="1"/>
  <c r="E54" i="1"/>
  <c r="E53" i="1"/>
  <c r="G52" i="1"/>
  <c r="E52" i="1" s="1"/>
  <c r="E51" i="1"/>
  <c r="H50" i="1"/>
  <c r="E50" i="1"/>
  <c r="G49" i="1"/>
  <c r="E49" i="1" s="1"/>
  <c r="E48" i="1"/>
  <c r="E47" i="1"/>
  <c r="G46" i="1"/>
  <c r="E46" i="1" s="1"/>
  <c r="E45" i="1"/>
  <c r="E44" i="1"/>
  <c r="G43" i="1"/>
  <c r="E43" i="1" s="1"/>
  <c r="G41" i="1"/>
  <c r="G40" i="1"/>
  <c r="E40" i="1" s="1"/>
  <c r="E38" i="1"/>
  <c r="E37" i="1"/>
  <c r="G36" i="1"/>
  <c r="E36" i="1" s="1"/>
  <c r="G35" i="1"/>
  <c r="E35" i="1"/>
  <c r="G34" i="1"/>
  <c r="E34" i="1" s="1"/>
  <c r="E32" i="1"/>
  <c r="E31" i="1"/>
  <c r="E30" i="1"/>
  <c r="G29" i="1"/>
  <c r="F29" i="1"/>
  <c r="E28" i="1"/>
  <c r="E27" i="1"/>
  <c r="G26" i="1"/>
  <c r="E26" i="1" s="1"/>
  <c r="E25" i="1"/>
  <c r="E24" i="1"/>
  <c r="G23" i="1"/>
  <c r="E23" i="1" s="1"/>
  <c r="E22" i="1"/>
  <c r="E21" i="1"/>
  <c r="G20" i="1"/>
  <c r="E20" i="1" s="1"/>
  <c r="E19" i="1"/>
  <c r="E18" i="1"/>
  <c r="G17" i="1"/>
  <c r="E17" i="1" s="1"/>
  <c r="G16" i="1"/>
  <c r="G13" i="1" s="1"/>
  <c r="G15" i="1"/>
  <c r="E15" i="1" s="1"/>
  <c r="G12" i="1"/>
  <c r="E12" i="1" s="1"/>
  <c r="F11" i="1"/>
  <c r="E10" i="1"/>
  <c r="E9" i="1"/>
  <c r="E8" i="1"/>
  <c r="E7" i="1"/>
  <c r="E29" i="1" l="1"/>
  <c r="G14" i="1"/>
  <c r="E14" i="1" s="1"/>
  <c r="G59" i="1"/>
  <c r="E16" i="1"/>
  <c r="G33" i="1"/>
  <c r="E33" i="1" s="1"/>
  <c r="G39" i="1"/>
  <c r="E39" i="1" s="1"/>
  <c r="F58" i="1"/>
  <c r="E13" i="1"/>
  <c r="E11" i="1" s="1"/>
  <c r="G61" i="1"/>
  <c r="E61" i="1" s="1"/>
  <c r="E59" i="1"/>
  <c r="E41" i="1"/>
  <c r="G60" i="1"/>
  <c r="E60" i="1" s="1"/>
  <c r="G11" i="1"/>
  <c r="G62" i="1"/>
  <c r="E62" i="1" s="1"/>
  <c r="E58" i="1" l="1"/>
  <c r="G58" i="1"/>
</calcChain>
</file>

<file path=xl/sharedStrings.xml><?xml version="1.0" encoding="utf-8"?>
<sst xmlns="http://schemas.openxmlformats.org/spreadsheetml/2006/main" count="211" uniqueCount="126">
  <si>
    <t xml:space="preserve">7. Система программных мероприятий
муниципальной программы «Благоустройство дворовых территорий 
муниципального образования «Город Магадан»
</t>
  </si>
  <si>
    <t>№ п/п</t>
  </si>
  <si>
    <t>Наименование мероприятия</t>
  </si>
  <si>
    <t>Срок реализации</t>
  </si>
  <si>
    <t>Исполнитель (получатель) денежных средств</t>
  </si>
  <si>
    <t>Потребность в финансовых средствах, тыс. руб.</t>
  </si>
  <si>
    <t>Источник финансирования</t>
  </si>
  <si>
    <t>Всего</t>
  </si>
  <si>
    <t>в том числе по годам:</t>
  </si>
  <si>
    <t>Основное мероприятие: асфальтирование и ямочный ремонт междвороровых проездов и в дворовых территориях</t>
  </si>
  <si>
    <t xml:space="preserve">2025-2026 </t>
  </si>
  <si>
    <t>ДСАТЭК (МКУ «ГЭЛУД»)</t>
  </si>
  <si>
    <t>- МБ</t>
  </si>
  <si>
    <t>Основное мероприятие: посадка деревьев, кустарника, рекультивация газона в дворовых территориях</t>
  </si>
  <si>
    <t>ДЖКХиКИ (МКУ  «КЗХ»)</t>
  </si>
  <si>
    <t>Основное мероприятие: установка и замена опор, светильников, СИП в жилой зоне</t>
  </si>
  <si>
    <t>ДСАТЭК (МБУ «Горсвет»)</t>
  </si>
  <si>
    <t>Основное мероприятие: установка (замена) детского игрового и спортивного оборудования, садово-парковой мебели на игровых площадках в дворовых территориях</t>
  </si>
  <si>
    <t>Основное мероприятие: реализация проектов по комплексному благоустройству дворовых территорий</t>
  </si>
  <si>
    <t>ДСАТЭК</t>
  </si>
  <si>
    <t>Всего: в том числе</t>
  </si>
  <si>
    <t>- ФБ</t>
  </si>
  <si>
    <t>5.1</t>
  </si>
  <si>
    <t>Благоустройство детской игровой площадки по адресу: 
ул. Речная, 63 корп. 4 в городе Магадане</t>
  </si>
  <si>
    <t>5.2</t>
  </si>
  <si>
    <t>Благоустройство детской игровой площадки по адресу: 
ул. Речная, 61, корпус 4 в городе Магадане</t>
  </si>
  <si>
    <t>5.3</t>
  </si>
  <si>
    <t>Благоустройство детской игровой площадки по адресу: ул. Набережная реки Магаданки дом 57 корп. 1 в городе Магадане</t>
  </si>
  <si>
    <t>5.4</t>
  </si>
  <si>
    <t>Благоустройство детской игровой площадки по адресу: улица Энергостроителей, 10 в городе Магадане</t>
  </si>
  <si>
    <t>5.5</t>
  </si>
  <si>
    <t>Благоустройство детской игровой площадки по адресу: улица Энергостроителей 8, корп. 2 в городе Магадане</t>
  </si>
  <si>
    <t>Основное мероприятие: модернизация наружного освещения в муниципальном образовании «Город Магадан»*</t>
  </si>
  <si>
    <t>2025-2026</t>
  </si>
  <si>
    <t>- ОБ</t>
  </si>
  <si>
    <t>7</t>
  </si>
  <si>
    <t>Основное мероприятие: ремонт подпорных стен (м/б)</t>
  </si>
  <si>
    <t>8</t>
  </si>
  <si>
    <t>Основное мероприятие: реализация инициативных проектов</t>
  </si>
  <si>
    <t>- ВБ</t>
  </si>
  <si>
    <t>8.1</t>
  </si>
  <si>
    <t>Благоустройство многофункциональной спортивной площадки на месте заброшенной хоккейной коробки, расположенной между многоквартирными домами по адресу: г. Магадан, ул. Пролетарская, д. 46к1, 46к2</t>
  </si>
  <si>
    <t>9</t>
  </si>
  <si>
    <t>Основное мероприятие: благоустройство общественных территорий в опорных населенных пунктах</t>
  </si>
  <si>
    <t>9.1</t>
  </si>
  <si>
    <t>Благоустройство территории общего пользования в районе МАОУ «Гимназия № 13 имени Героя Российской Федерации Ивана Кабанова» (Благоустройство дворовых территорий в районе МАОУ г. Магадана «Гимназия № 13 им. Героя РФ И. Кабанова»</t>
  </si>
  <si>
    <t>9.2</t>
  </si>
  <si>
    <t>Благоустройство территории общего пользования в районе домов №№ 15, 15 корп. 1 по Набережной реки Магаданки в городе Магадане (Благоустройство дворовой территории в районе многоквартирных жилых домов № 15, 15 корпус 1 по Набережной реки Магаданки)</t>
  </si>
  <si>
    <t>9.3</t>
  </si>
  <si>
    <t>Территория общего пользования в районе домов №№ 57 корп. 2, 61 по Набережной реки Магаданки (Устройство системы водоотведения дождевых и талых вод на территории многоквартирных домов № 57 к. 2, 61 по Набережной реки Магаданки в городе Магадане)</t>
  </si>
  <si>
    <t>9.4</t>
  </si>
  <si>
    <t>Благоустройство территории общего пользования в районе дома № 59 по улице Речной в городе Магадане</t>
  </si>
  <si>
    <t>9.5</t>
  </si>
  <si>
    <t>Благоустройство территории общего пользования в районе здания № 3 корпус 2 по улице Энергостроителей в городе Магадане</t>
  </si>
  <si>
    <t>&lt;*&gt; Лизинговые платежи в рамках реализации контракта № 210012100030 от 13.09.2021 на оказание услуг финансовой аренды (лизинга) уличных светильников, светодиодных ламп и системы АСУНО на 2022-2026 годы</t>
  </si>
  <si>
    <t>МБ - местный бюджет
ОБ - областной бюджет
ФБ - федеральный бюджет
ВБ - внебюджетный источник</t>
  </si>
  <si>
    <t>_______________________</t>
  </si>
  <si>
    <t xml:space="preserve">ДСАТЭК </t>
  </si>
  <si>
    <t>МКУ «ГЭЛУД»</t>
  </si>
  <si>
    <t>МБУ «Горсвет»</t>
  </si>
  <si>
    <t xml:space="preserve">Перечень мероприятий по благоустройству                                                                                                                                      </t>
  </si>
  <si>
    <t>ДЖКХиКИ (МКУ «КЗХ»)</t>
  </si>
  <si>
    <t>Примечание</t>
  </si>
  <si>
    <t>Комплексное благоустройство (объект)</t>
  </si>
  <si>
    <t>Реализация инициативных проектов (объект)</t>
  </si>
  <si>
    <t xml:space="preserve"> Благоустройство общественных территорий в опорных населенных пунктах (объект)</t>
  </si>
  <si>
    <r>
      <t>Асфальтирование  (кв.м</t>
    </r>
    <r>
      <rPr>
        <b/>
        <sz val="12"/>
        <rFont val="Calibri"/>
      </rPr>
      <t>)</t>
    </r>
  </si>
  <si>
    <r>
      <t>Ямочный ремонт  (кв.м</t>
    </r>
    <r>
      <rPr>
        <b/>
        <sz val="12"/>
        <rFont val="Calibri"/>
      </rPr>
      <t>)</t>
    </r>
  </si>
  <si>
    <t>Валик (кв.м)</t>
  </si>
  <si>
    <t>Опоры (ед.)</t>
  </si>
  <si>
    <t>Светильники (ед.)</t>
  </si>
  <si>
    <t>СИП (м)</t>
  </si>
  <si>
    <t>озеленение</t>
  </si>
  <si>
    <t>установка</t>
  </si>
  <si>
    <t>Кустарник (ед.)</t>
  </si>
  <si>
    <t>Деревья (ед.)</t>
  </si>
  <si>
    <t>Газон (кв.м)</t>
  </si>
  <si>
    <t>ДИК (ед.)</t>
  </si>
  <si>
    <t>Ограждение (ед.)</t>
  </si>
  <si>
    <t>МАФ (ед.)</t>
  </si>
  <si>
    <t>Благоустройство спортивной площадки по адресу: ул. Кольцевая, 38, в городе Магадане</t>
  </si>
  <si>
    <t>Благоустройство детской игровой площадки по адресу: ул. Кольцевая, 38А, в городе Магадане</t>
  </si>
  <si>
    <t>Благоустройство детской игровой площадки в дворовой территории многоквартирного дома № 59 корпус 1 по Набережной реки Магаданки</t>
  </si>
  <si>
    <t>Благоустройство детской игровой площадки в дворовой территории многоквартирного дома № 57 по Набережной реки Магаданки</t>
  </si>
  <si>
    <t>Благоустройство спортивной и детской площадок дворовой территории многоквартирных домов №№ 65, 65 корпус 2, 3 по Набережной реки Магаданки в городе Магадане</t>
  </si>
  <si>
    <t>Межквартальный проезд от дома 57 до дома 55 по ул. Пролетарской</t>
  </si>
  <si>
    <t>пл. Горького, дом № 4</t>
  </si>
  <si>
    <t>Межквартальный проезд от Магаданского шоссе до дома № 61 корп. 2 по ул. Пролетарской</t>
  </si>
  <si>
    <t>Межквартальный проезд от торца дома № 25 до дома № 29 по ул. Транспортной</t>
  </si>
  <si>
    <t>Территория у контейнерной площадки в районе домов №№ 49, 51 по Набережной реки Магаданки</t>
  </si>
  <si>
    <t>ул. Пролетарская, дом № 34 корп. 1</t>
  </si>
  <si>
    <t>Проезд вдоль домов №№ 78-а, 80-а по пр. Карла Маркса, 28-а по ул. Кольцевой в городе Магадане</t>
  </si>
  <si>
    <t>Наружное освещение в дворовой территории многоквартирных домов №№ 3,5,5 корп. 1, 7 по ул. Якутской в городе Магадане</t>
  </si>
  <si>
    <t>Наружное освещение в дворовой территории многоквартирного дома № 63 по Набережной реки Магаданки в городе Магадане</t>
  </si>
  <si>
    <t>Наружное освещение пешеходной дорожки вдоль ограждения территории МБДОУ «Детский сад комбинированного вида № 69» и торцов многоквартирных жилых домов № 46 корпус 1, 2 по ул. Пролетарской в городе Магадане</t>
  </si>
  <si>
    <t>Устройство георешетки на откосе (со стороны МАОУ «Гимназия № 30»)</t>
  </si>
  <si>
    <t>Дворовая территория в районе домов № 3, 5, 5 корп. 1, 7, 9 по ул. Якутской</t>
  </si>
  <si>
    <t>Территория в районе дома № 7 по проезду Промышленному</t>
  </si>
  <si>
    <t>Мкрн. Снежный, ул. Пионерская, 13</t>
  </si>
  <si>
    <t>ул. Берзина, №№ 7, 7а, 9, 9а</t>
  </si>
  <si>
    <t>Пр. Карла Маркса, 74, 76</t>
  </si>
  <si>
    <t>Ул. Пролетарская, 46</t>
  </si>
  <si>
    <t>Ул. Шандора Шимича, 3/2</t>
  </si>
  <si>
    <t>Пр. Карла Маркса, 62а</t>
  </si>
  <si>
    <t>Пр. Карла Маркса, 61, корп. 1</t>
  </si>
  <si>
    <t>Ул. Коммуны, 2</t>
  </si>
  <si>
    <t>Ул. Новая, 29</t>
  </si>
  <si>
    <t>Ул. Кольцевая, 40</t>
  </si>
  <si>
    <t>Ул. Кольцевая, 58, 64</t>
  </si>
  <si>
    <t>Ул. Якутская, 3,5,5 корпус 1, 7, 9 по улице Якутской</t>
  </si>
  <si>
    <t>Набережная реки Магаданки, 53 (у контейнерной площадки)</t>
  </si>
  <si>
    <t xml:space="preserve">Территория КНС «Нагаево» в городе Магадане </t>
  </si>
  <si>
    <t>Проезд от дома № 12 по Набережной реки Магаданки до примыкания к Набережной реки Магаданки</t>
  </si>
  <si>
    <t>Восстановление асфальтобетонного покрытия во дворе дома № 10 корп. 2 по ул. Колымской после проведения земляных работ по прокладке наружных сетей водопровода Магаданской и Синегорской епархией Московского патриархата</t>
  </si>
  <si>
    <t>Устройство наружного освещения детской площадки в районе дома № 15 по ул. Садовой в мкр. Снежный</t>
  </si>
  <si>
    <t>Устройство наружного освещения детской площадки за домом № 24/1 по ул. Гагарина</t>
  </si>
  <si>
    <r>
      <rPr>
        <sz val="12"/>
        <color indexed="64"/>
        <rFont val="Times New Roman"/>
      </rPr>
      <t>Устройство освещения со стороны заднего фасада дома по ул. Горького, 19А</t>
    </r>
  </si>
  <si>
    <r>
      <rPr>
        <sz val="12"/>
        <color indexed="64"/>
        <rFont val="Times New Roman"/>
      </rPr>
      <t xml:space="preserve">г. Магадан, ул. Попова, 5 корп. 3, 7 корп. 2 </t>
    </r>
  </si>
  <si>
    <r>
      <rPr>
        <sz val="12"/>
        <color indexed="64"/>
        <rFont val="Times New Roman"/>
      </rPr>
      <t>Межквартальный проезд в районе многоквартирных жилых домов №№ 55 корпус 1, 59 корпус 1 по ул. Пролетарской</t>
    </r>
  </si>
  <si>
    <t>Благоустройство детской игровой площадки по адресу: Набережная реки Магаданки дом 57 корп. 1 в городе Магадане</t>
  </si>
  <si>
    <t>ул. Попова, 3</t>
  </si>
  <si>
    <t>ул. Авиационная, 3</t>
  </si>
  <si>
    <t>ул. Кольцевая, 58</t>
  </si>
  <si>
    <t>ИТОГО:</t>
  </si>
  <si>
    <t>ПРИЛОЖЕНИЕ  № 1
к постановлению мэрии 
города Магадана
от 26.08.2026 г. № 3730-пм</t>
  </si>
  <si>
    <t>ПРИЛОЖЕНИЕ № 2
к постановлению мэрии 
города Магадана
от 26.08.2026 г. № 3730-пм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</si>
</sst>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16" x14ac:knownFonts="1">
    <font>
      <sz val="10"/>
      <color theme="1"/>
      <name val="Arial"/>
    </font>
    <font>
      <b/>
      <sz val="16"/>
      <color theme="1"/>
      <name val="Times New Roman"/>
    </font>
    <font>
      <b/>
      <sz val="18"/>
      <color theme="1"/>
      <name val="Times New Roman"/>
    </font>
    <font>
      <b/>
      <sz val="16"/>
      <name val="Times New Roman"/>
    </font>
    <font>
      <b/>
      <sz val="12"/>
      <name val="Times New Roman"/>
    </font>
    <font>
      <sz val="10"/>
      <name val="Times New Roman"/>
    </font>
    <font>
      <sz val="12"/>
      <name val="Times New Roman"/>
    </font>
    <font>
      <sz val="12"/>
      <name val="Arial"/>
    </font>
    <font>
      <sz val="14"/>
      <name val="Times New Roman"/>
    </font>
    <font>
      <b/>
      <sz val="14"/>
      <name val="Times New Roman"/>
    </font>
    <font>
      <b/>
      <sz val="10"/>
      <name val="Arial"/>
    </font>
    <font>
      <sz val="13"/>
      <name val="Times New Roman"/>
    </font>
    <font>
      <b/>
      <sz val="14"/>
      <color indexed="64"/>
      <name val="Times New Roman"/>
    </font>
    <font>
      <sz val="12"/>
      <color indexed="64"/>
      <name val="Times New Roman"/>
    </font>
    <font>
      <sz val="11"/>
      <name val="Calibri"/>
    </font>
    <font>
      <b/>
      <sz val="12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2" tint="-0.249977111117893"/>
        <bgColor theme="2" tint="-0.249977111117893"/>
      </patternFill>
    </fill>
    <fill>
      <patternFill patternType="solid">
        <fgColor theme="0"/>
        <bgColor indexed="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6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6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4" borderId="0" xfId="0" applyFill="1"/>
    <xf numFmtId="0" fontId="5" fillId="0" borderId="1" xfId="0" applyFont="1" applyBorder="1" applyAlignment="1">
      <alignment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6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wrapText="1"/>
    </xf>
    <xf numFmtId="49" fontId="6" fillId="2" borderId="0" xfId="0" applyNumberFormat="1" applyFont="1" applyFill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tabSelected="1" workbookViewId="0">
      <selection activeCell="C1" sqref="C1"/>
    </sheetView>
  </sheetViews>
  <sheetFormatPr defaultRowHeight="12.75" x14ac:dyDescent="0.2"/>
  <cols>
    <col min="1" max="1" width="9.5703125" bestFit="1" customWidth="1"/>
    <col min="2" max="2" width="56.7109375" customWidth="1"/>
    <col min="3" max="3" width="12.7109375" customWidth="1"/>
    <col min="4" max="4" width="18.28515625" customWidth="1"/>
    <col min="5" max="5" width="16.140625" customWidth="1"/>
    <col min="6" max="6" width="14.7109375" customWidth="1"/>
    <col min="7" max="7" width="19" style="1" customWidth="1"/>
    <col min="8" max="8" width="25.140625" customWidth="1"/>
    <col min="10" max="10" width="11.140625" bestFit="1" customWidth="1"/>
    <col min="11" max="11" width="23.7109375" customWidth="1"/>
    <col min="12" max="12" width="22.85546875" customWidth="1"/>
    <col min="13" max="13" width="12.140625" customWidth="1"/>
    <col min="14" max="14" width="14.5703125" customWidth="1"/>
  </cols>
  <sheetData>
    <row r="1" spans="1:13" ht="90" customHeight="1" x14ac:dyDescent="0.2">
      <c r="A1" s="2"/>
      <c r="B1" s="2"/>
      <c r="C1" s="2"/>
      <c r="D1" s="2"/>
      <c r="E1" s="2"/>
      <c r="F1" s="2"/>
      <c r="G1" s="52" t="s">
        <v>124</v>
      </c>
      <c r="H1" s="53"/>
      <c r="I1" s="3"/>
    </row>
    <row r="2" spans="1:13" ht="187.5" customHeight="1" x14ac:dyDescent="0.3">
      <c r="A2" s="54" t="s">
        <v>0</v>
      </c>
      <c r="B2" s="54"/>
      <c r="C2" s="54"/>
      <c r="D2" s="54"/>
      <c r="E2" s="54"/>
      <c r="F2" s="54"/>
      <c r="G2" s="55"/>
      <c r="H2" s="54"/>
    </row>
    <row r="3" spans="1:13" ht="26.25" customHeight="1" x14ac:dyDescent="0.2">
      <c r="A3" s="56" t="s">
        <v>1</v>
      </c>
      <c r="B3" s="56" t="s">
        <v>2</v>
      </c>
      <c r="C3" s="56" t="s">
        <v>3</v>
      </c>
      <c r="D3" s="56" t="s">
        <v>4</v>
      </c>
      <c r="E3" s="56" t="s">
        <v>5</v>
      </c>
      <c r="F3" s="56"/>
      <c r="G3" s="57"/>
      <c r="H3" s="56" t="s">
        <v>6</v>
      </c>
    </row>
    <row r="4" spans="1:13" ht="20.25" customHeight="1" x14ac:dyDescent="0.2">
      <c r="A4" s="56"/>
      <c r="B4" s="56"/>
      <c r="C4" s="56"/>
      <c r="D4" s="56"/>
      <c r="E4" s="56" t="s">
        <v>7</v>
      </c>
      <c r="F4" s="56" t="s">
        <v>8</v>
      </c>
      <c r="G4" s="57"/>
      <c r="H4" s="56"/>
    </row>
    <row r="5" spans="1:13" ht="20.25" customHeight="1" x14ac:dyDescent="0.2">
      <c r="A5" s="56"/>
      <c r="B5" s="56"/>
      <c r="C5" s="56"/>
      <c r="D5" s="56"/>
      <c r="E5" s="56"/>
      <c r="F5" s="4">
        <v>2025</v>
      </c>
      <c r="G5" s="5">
        <v>2026</v>
      </c>
      <c r="H5" s="56"/>
    </row>
    <row r="6" spans="1:13" s="2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7">
        <v>7</v>
      </c>
      <c r="H6" s="6">
        <v>9</v>
      </c>
    </row>
    <row r="7" spans="1:13" ht="50.25" customHeight="1" x14ac:dyDescent="0.2">
      <c r="A7" s="4">
        <v>1</v>
      </c>
      <c r="B7" s="4" t="s">
        <v>9</v>
      </c>
      <c r="C7" s="8" t="s">
        <v>10</v>
      </c>
      <c r="D7" s="8" t="s">
        <v>11</v>
      </c>
      <c r="E7" s="9">
        <f>F7+G7</f>
        <v>25315.214</v>
      </c>
      <c r="F7" s="10">
        <v>17315.214</v>
      </c>
      <c r="G7" s="10">
        <v>8000</v>
      </c>
      <c r="H7" s="8" t="s">
        <v>12</v>
      </c>
      <c r="M7" s="12"/>
    </row>
    <row r="8" spans="1:13" ht="49.5" customHeight="1" x14ac:dyDescent="0.2">
      <c r="A8" s="4">
        <v>2</v>
      </c>
      <c r="B8" s="4" t="s">
        <v>13</v>
      </c>
      <c r="C8" s="8" t="s">
        <v>10</v>
      </c>
      <c r="D8" s="8" t="s">
        <v>14</v>
      </c>
      <c r="E8" s="9">
        <f>F8+G8</f>
        <v>9164.5560000000005</v>
      </c>
      <c r="F8" s="10">
        <v>7664.5559999999996</v>
      </c>
      <c r="G8" s="10">
        <v>1500</v>
      </c>
      <c r="H8" s="8" t="s">
        <v>12</v>
      </c>
    </row>
    <row r="9" spans="1:13" ht="36.75" customHeight="1" x14ac:dyDescent="0.2">
      <c r="A9" s="4">
        <v>3</v>
      </c>
      <c r="B9" s="4" t="s">
        <v>15</v>
      </c>
      <c r="C9" s="8" t="s">
        <v>10</v>
      </c>
      <c r="D9" s="8" t="s">
        <v>16</v>
      </c>
      <c r="E9" s="9">
        <f>F9+G9</f>
        <v>2418.6469999999999</v>
      </c>
      <c r="F9" s="10">
        <v>989.51400000000001</v>
      </c>
      <c r="G9" s="10">
        <v>1429.133</v>
      </c>
      <c r="H9" s="8" t="s">
        <v>12</v>
      </c>
      <c r="J9" s="12"/>
    </row>
    <row r="10" spans="1:13" ht="66.75" customHeight="1" x14ac:dyDescent="0.2">
      <c r="A10" s="4">
        <v>4</v>
      </c>
      <c r="B10" s="4" t="s">
        <v>17</v>
      </c>
      <c r="C10" s="8" t="s">
        <v>10</v>
      </c>
      <c r="D10" s="8" t="s">
        <v>14</v>
      </c>
      <c r="E10" s="9">
        <f>F10+G10</f>
        <v>2329.306</v>
      </c>
      <c r="F10" s="10">
        <v>829.30600000000004</v>
      </c>
      <c r="G10" s="10">
        <v>1500</v>
      </c>
      <c r="H10" s="8" t="s">
        <v>12</v>
      </c>
    </row>
    <row r="11" spans="1:13" ht="34.5" customHeight="1" x14ac:dyDescent="0.2">
      <c r="A11" s="56">
        <v>5</v>
      </c>
      <c r="B11" s="56" t="s">
        <v>18</v>
      </c>
      <c r="C11" s="58" t="s">
        <v>10</v>
      </c>
      <c r="D11" s="58" t="s">
        <v>19</v>
      </c>
      <c r="E11" s="9">
        <f>E12+E13</f>
        <v>96100.134000000005</v>
      </c>
      <c r="F11" s="9">
        <f>F12+F13</f>
        <v>45028.114000000001</v>
      </c>
      <c r="G11" s="9">
        <f>G12+G13</f>
        <v>51072.02</v>
      </c>
      <c r="H11" s="8" t="s">
        <v>20</v>
      </c>
      <c r="K11" s="12"/>
      <c r="L11" s="12"/>
    </row>
    <row r="12" spans="1:13" ht="20.25" customHeight="1" x14ac:dyDescent="0.2">
      <c r="A12" s="56"/>
      <c r="B12" s="56"/>
      <c r="C12" s="58"/>
      <c r="D12" s="58"/>
      <c r="E12" s="9">
        <f t="shared" ref="E12:E41" si="0">F12+G12</f>
        <v>10385.848</v>
      </c>
      <c r="F12" s="13">
        <v>2170.971</v>
      </c>
      <c r="G12" s="50">
        <f>G15+G18+G21+G24+G27</f>
        <v>8214.8770000000004</v>
      </c>
      <c r="H12" s="8" t="s">
        <v>12</v>
      </c>
      <c r="K12" s="12"/>
      <c r="L12" s="12"/>
    </row>
    <row r="13" spans="1:13" ht="20.25" customHeight="1" x14ac:dyDescent="0.2">
      <c r="A13" s="56"/>
      <c r="B13" s="56"/>
      <c r="C13" s="58"/>
      <c r="D13" s="58"/>
      <c r="E13" s="9">
        <f t="shared" si="0"/>
        <v>85714.285999999993</v>
      </c>
      <c r="F13" s="13">
        <v>42857.142999999996</v>
      </c>
      <c r="G13" s="50">
        <f>G16+G19+G22+G25+G28</f>
        <v>42857.142999999996</v>
      </c>
      <c r="H13" s="14" t="s">
        <v>21</v>
      </c>
      <c r="K13" s="12"/>
      <c r="L13" s="12"/>
    </row>
    <row r="14" spans="1:13" ht="31.5" customHeight="1" x14ac:dyDescent="0.2">
      <c r="A14" s="59" t="s">
        <v>22</v>
      </c>
      <c r="B14" s="58" t="s">
        <v>23</v>
      </c>
      <c r="C14" s="58">
        <v>2026</v>
      </c>
      <c r="D14" s="58" t="s">
        <v>19</v>
      </c>
      <c r="E14" s="9">
        <f t="shared" si="0"/>
        <v>6543.65</v>
      </c>
      <c r="F14" s="13"/>
      <c r="G14" s="13">
        <f>G15+G16</f>
        <v>6543.65</v>
      </c>
      <c r="H14" s="8" t="s">
        <v>20</v>
      </c>
      <c r="K14" s="12"/>
      <c r="L14" s="12"/>
    </row>
    <row r="15" spans="1:13" ht="22.5" customHeight="1" x14ac:dyDescent="0.2">
      <c r="A15" s="59"/>
      <c r="B15" s="58"/>
      <c r="C15" s="58"/>
      <c r="D15" s="58"/>
      <c r="E15" s="9">
        <f t="shared" si="0"/>
        <v>1075.7729999999999</v>
      </c>
      <c r="F15" s="13"/>
      <c r="G15" s="50">
        <f>1075.772+0.001</f>
        <v>1075.7729999999999</v>
      </c>
      <c r="H15" s="8" t="s">
        <v>12</v>
      </c>
      <c r="K15" s="12"/>
      <c r="L15" s="12"/>
    </row>
    <row r="16" spans="1:13" ht="22.5" customHeight="1" x14ac:dyDescent="0.2">
      <c r="A16" s="59"/>
      <c r="B16" s="58"/>
      <c r="C16" s="58"/>
      <c r="D16" s="58"/>
      <c r="E16" s="9">
        <f t="shared" si="0"/>
        <v>5467.8770000000004</v>
      </c>
      <c r="F16" s="13"/>
      <c r="G16" s="50">
        <f>5467.878-0.001</f>
        <v>5467.8770000000004</v>
      </c>
      <c r="H16" s="14" t="s">
        <v>21</v>
      </c>
      <c r="K16" s="12"/>
      <c r="L16" s="12"/>
    </row>
    <row r="17" spans="1:12" ht="28.5" customHeight="1" x14ac:dyDescent="0.2">
      <c r="A17" s="59" t="s">
        <v>24</v>
      </c>
      <c r="B17" s="58" t="s">
        <v>25</v>
      </c>
      <c r="C17" s="58">
        <v>2026</v>
      </c>
      <c r="D17" s="58" t="s">
        <v>19</v>
      </c>
      <c r="E17" s="9">
        <f t="shared" si="0"/>
        <v>4726.6899999999996</v>
      </c>
      <c r="F17" s="13"/>
      <c r="G17" s="13">
        <f>G18+G19</f>
        <v>4726.6899999999996</v>
      </c>
      <c r="H17" s="8" t="s">
        <v>20</v>
      </c>
      <c r="K17" s="12"/>
      <c r="L17" s="12"/>
    </row>
    <row r="18" spans="1:12" ht="23.25" customHeight="1" x14ac:dyDescent="0.2">
      <c r="A18" s="59"/>
      <c r="B18" s="58"/>
      <c r="C18" s="58"/>
      <c r="D18" s="58"/>
      <c r="E18" s="9">
        <f t="shared" si="0"/>
        <v>777.06100000000004</v>
      </c>
      <c r="F18" s="13"/>
      <c r="G18" s="13">
        <v>777.06100000000004</v>
      </c>
      <c r="H18" s="8" t="s">
        <v>12</v>
      </c>
      <c r="K18" s="12"/>
      <c r="L18" s="12"/>
    </row>
    <row r="19" spans="1:12" ht="23.25" customHeight="1" x14ac:dyDescent="0.2">
      <c r="A19" s="59"/>
      <c r="B19" s="58"/>
      <c r="C19" s="58"/>
      <c r="D19" s="58"/>
      <c r="E19" s="9">
        <f t="shared" si="0"/>
        <v>3949.6289999999999</v>
      </c>
      <c r="F19" s="13"/>
      <c r="G19" s="13">
        <v>3949.6289999999999</v>
      </c>
      <c r="H19" s="14" t="s">
        <v>21</v>
      </c>
      <c r="K19" s="12"/>
      <c r="L19" s="12"/>
    </row>
    <row r="20" spans="1:12" ht="30" customHeight="1" x14ac:dyDescent="0.2">
      <c r="A20" s="59" t="s">
        <v>26</v>
      </c>
      <c r="B20" s="58" t="s">
        <v>27</v>
      </c>
      <c r="C20" s="58">
        <v>2026</v>
      </c>
      <c r="D20" s="58" t="s">
        <v>19</v>
      </c>
      <c r="E20" s="9">
        <f t="shared" si="0"/>
        <v>21882.97</v>
      </c>
      <c r="F20" s="13"/>
      <c r="G20" s="13">
        <f>G21+G22</f>
        <v>21882.97</v>
      </c>
      <c r="H20" s="8" t="s">
        <v>20</v>
      </c>
      <c r="K20" s="12"/>
      <c r="L20" s="12"/>
    </row>
    <row r="21" spans="1:12" ht="22.5" customHeight="1" x14ac:dyDescent="0.2">
      <c r="A21" s="59"/>
      <c r="B21" s="58"/>
      <c r="C21" s="58"/>
      <c r="D21" s="58"/>
      <c r="E21" s="9">
        <f t="shared" si="0"/>
        <v>3409.5920000000001</v>
      </c>
      <c r="F21" s="13"/>
      <c r="G21" s="13">
        <v>3409.5920000000001</v>
      </c>
      <c r="H21" s="8" t="s">
        <v>12</v>
      </c>
      <c r="K21" s="12"/>
      <c r="L21" s="12"/>
    </row>
    <row r="22" spans="1:12" ht="22.5" customHeight="1" x14ac:dyDescent="0.2">
      <c r="A22" s="59"/>
      <c r="B22" s="58"/>
      <c r="C22" s="58"/>
      <c r="D22" s="58"/>
      <c r="E22" s="9">
        <f t="shared" si="0"/>
        <v>18473.378000000001</v>
      </c>
      <c r="F22" s="13"/>
      <c r="G22" s="13">
        <v>18473.378000000001</v>
      </c>
      <c r="H22" s="14" t="s">
        <v>21</v>
      </c>
      <c r="K22" s="12"/>
      <c r="L22" s="12"/>
    </row>
    <row r="23" spans="1:12" ht="32.25" customHeight="1" x14ac:dyDescent="0.2">
      <c r="A23" s="59" t="s">
        <v>28</v>
      </c>
      <c r="B23" s="58" t="s">
        <v>29</v>
      </c>
      <c r="C23" s="58">
        <v>2026</v>
      </c>
      <c r="D23" s="58" t="s">
        <v>19</v>
      </c>
      <c r="E23" s="9">
        <f t="shared" si="0"/>
        <v>6376.68</v>
      </c>
      <c r="F23" s="13"/>
      <c r="G23" s="13">
        <f>G24+G25</f>
        <v>6376.68</v>
      </c>
      <c r="H23" s="8" t="s">
        <v>20</v>
      </c>
      <c r="K23" s="12"/>
      <c r="L23" s="12"/>
    </row>
    <row r="24" spans="1:12" ht="25.5" customHeight="1" x14ac:dyDescent="0.2">
      <c r="A24" s="59"/>
      <c r="B24" s="58"/>
      <c r="C24" s="58"/>
      <c r="D24" s="58"/>
      <c r="E24" s="9">
        <f t="shared" si="0"/>
        <v>1054.9380000000001</v>
      </c>
      <c r="F24" s="13"/>
      <c r="G24" s="13">
        <v>1054.9380000000001</v>
      </c>
      <c r="H24" s="8" t="s">
        <v>12</v>
      </c>
      <c r="K24" s="12"/>
      <c r="L24" s="12"/>
    </row>
    <row r="25" spans="1:12" ht="25.5" customHeight="1" x14ac:dyDescent="0.2">
      <c r="A25" s="59"/>
      <c r="B25" s="58"/>
      <c r="C25" s="58"/>
      <c r="D25" s="58"/>
      <c r="E25" s="9">
        <f t="shared" si="0"/>
        <v>5321.7420000000002</v>
      </c>
      <c r="F25" s="13"/>
      <c r="G25" s="13">
        <v>5321.7420000000002</v>
      </c>
      <c r="H25" s="14" t="s">
        <v>21</v>
      </c>
      <c r="K25" s="12"/>
      <c r="L25" s="12"/>
    </row>
    <row r="26" spans="1:12" ht="32.25" customHeight="1" x14ac:dyDescent="0.2">
      <c r="A26" s="59" t="s">
        <v>30</v>
      </c>
      <c r="B26" s="58" t="s">
        <v>31</v>
      </c>
      <c r="C26" s="58">
        <v>2026</v>
      </c>
      <c r="D26" s="58" t="s">
        <v>19</v>
      </c>
      <c r="E26" s="9">
        <f t="shared" si="0"/>
        <v>11542.03</v>
      </c>
      <c r="F26" s="13"/>
      <c r="G26" s="13">
        <f>G27+G28</f>
        <v>11542.03</v>
      </c>
      <c r="H26" s="8" t="s">
        <v>20</v>
      </c>
      <c r="K26" s="12"/>
      <c r="L26" s="12"/>
    </row>
    <row r="27" spans="1:12" ht="24.75" customHeight="1" x14ac:dyDescent="0.2">
      <c r="A27" s="59"/>
      <c r="B27" s="58"/>
      <c r="C27" s="58"/>
      <c r="D27" s="58"/>
      <c r="E27" s="9">
        <f t="shared" si="0"/>
        <v>1897.5129999999999</v>
      </c>
      <c r="F27" s="13"/>
      <c r="G27" s="13">
        <v>1897.5129999999999</v>
      </c>
      <c r="H27" s="8" t="s">
        <v>12</v>
      </c>
      <c r="K27" s="12"/>
      <c r="L27" s="12"/>
    </row>
    <row r="28" spans="1:12" ht="24.75" customHeight="1" x14ac:dyDescent="0.2">
      <c r="A28" s="59"/>
      <c r="B28" s="58"/>
      <c r="C28" s="58"/>
      <c r="D28" s="58"/>
      <c r="E28" s="9">
        <f t="shared" si="0"/>
        <v>9644.5169999999998</v>
      </c>
      <c r="F28" s="13"/>
      <c r="G28" s="13">
        <v>9644.5169999999998</v>
      </c>
      <c r="H28" s="14" t="s">
        <v>21</v>
      </c>
      <c r="K28" s="12"/>
      <c r="L28" s="12"/>
    </row>
    <row r="29" spans="1:12" ht="30.75" customHeight="1" x14ac:dyDescent="0.2">
      <c r="A29" s="56">
        <v>6</v>
      </c>
      <c r="B29" s="56" t="s">
        <v>32</v>
      </c>
      <c r="C29" s="58" t="s">
        <v>33</v>
      </c>
      <c r="D29" s="58" t="s">
        <v>16</v>
      </c>
      <c r="E29" s="9">
        <f t="shared" si="0"/>
        <v>137614.21900000001</v>
      </c>
      <c r="F29" s="15">
        <f>F30+F31</f>
        <v>68701.733999999997</v>
      </c>
      <c r="G29" s="51">
        <f>G30+G31</f>
        <v>68912.485000000001</v>
      </c>
      <c r="H29" s="8" t="s">
        <v>20</v>
      </c>
    </row>
    <row r="30" spans="1:12" ht="23.25" customHeight="1" x14ac:dyDescent="0.2">
      <c r="A30" s="56"/>
      <c r="B30" s="56"/>
      <c r="C30" s="58"/>
      <c r="D30" s="58"/>
      <c r="E30" s="9">
        <f t="shared" si="0"/>
        <v>8533.7669999999998</v>
      </c>
      <c r="F30" s="13">
        <v>3709.893</v>
      </c>
      <c r="G30" s="13">
        <v>4823.8739999999998</v>
      </c>
      <c r="H30" s="8" t="s">
        <v>12</v>
      </c>
      <c r="J30" s="12"/>
    </row>
    <row r="31" spans="1:12" ht="20.25" customHeight="1" x14ac:dyDescent="0.2">
      <c r="A31" s="56"/>
      <c r="B31" s="56"/>
      <c r="C31" s="58"/>
      <c r="D31" s="58"/>
      <c r="E31" s="9">
        <f t="shared" si="0"/>
        <v>129080.452</v>
      </c>
      <c r="F31" s="13">
        <v>64991.841</v>
      </c>
      <c r="G31" s="50">
        <v>64088.610999999997</v>
      </c>
      <c r="H31" s="14" t="s">
        <v>34</v>
      </c>
      <c r="J31" s="12"/>
    </row>
    <row r="32" spans="1:12" ht="25.5" customHeight="1" x14ac:dyDescent="0.2">
      <c r="A32" s="16" t="s">
        <v>35</v>
      </c>
      <c r="B32" s="4" t="s">
        <v>36</v>
      </c>
      <c r="C32" s="8">
        <v>2025</v>
      </c>
      <c r="D32" s="8" t="s">
        <v>19</v>
      </c>
      <c r="E32" s="9">
        <f t="shared" si="0"/>
        <v>13243.885</v>
      </c>
      <c r="F32" s="13">
        <v>13243.885</v>
      </c>
      <c r="G32" s="13"/>
      <c r="H32" s="14" t="s">
        <v>12</v>
      </c>
    </row>
    <row r="33" spans="1:8" ht="30" customHeight="1" x14ac:dyDescent="0.2">
      <c r="A33" s="60" t="s">
        <v>37</v>
      </c>
      <c r="B33" s="56" t="s">
        <v>38</v>
      </c>
      <c r="C33" s="58">
        <v>2026</v>
      </c>
      <c r="D33" s="58" t="s">
        <v>19</v>
      </c>
      <c r="E33" s="9">
        <f t="shared" si="0"/>
        <v>9663.3639999999996</v>
      </c>
      <c r="F33" s="15"/>
      <c r="G33" s="51">
        <f>G34+G35</f>
        <v>9663.3639999999996</v>
      </c>
      <c r="H33" s="8" t="s">
        <v>20</v>
      </c>
    </row>
    <row r="34" spans="1:8" ht="21.75" customHeight="1" x14ac:dyDescent="0.2">
      <c r="A34" s="60"/>
      <c r="B34" s="56"/>
      <c r="C34" s="58"/>
      <c r="D34" s="58"/>
      <c r="E34" s="9">
        <f t="shared" si="0"/>
        <v>50</v>
      </c>
      <c r="F34" s="13"/>
      <c r="G34" s="50">
        <f>G37</f>
        <v>50</v>
      </c>
      <c r="H34" s="8" t="s">
        <v>12</v>
      </c>
    </row>
    <row r="35" spans="1:8" ht="21.75" customHeight="1" x14ac:dyDescent="0.2">
      <c r="A35" s="60"/>
      <c r="B35" s="56"/>
      <c r="C35" s="58"/>
      <c r="D35" s="58"/>
      <c r="E35" s="9">
        <f t="shared" si="0"/>
        <v>9613.3639999999996</v>
      </c>
      <c r="F35" s="13"/>
      <c r="G35" s="13">
        <f>G38</f>
        <v>9613.3639999999996</v>
      </c>
      <c r="H35" s="14" t="s">
        <v>39</v>
      </c>
    </row>
    <row r="36" spans="1:8" ht="29.25" customHeight="1" x14ac:dyDescent="0.2">
      <c r="A36" s="59" t="s">
        <v>40</v>
      </c>
      <c r="B36" s="58" t="s">
        <v>41</v>
      </c>
      <c r="C36" s="58">
        <v>2026</v>
      </c>
      <c r="D36" s="58" t="s">
        <v>19</v>
      </c>
      <c r="E36" s="9">
        <f t="shared" si="0"/>
        <v>9663.3639999999996</v>
      </c>
      <c r="F36" s="13"/>
      <c r="G36" s="13">
        <f>G37+G38</f>
        <v>9663.3639999999996</v>
      </c>
      <c r="H36" s="8" t="s">
        <v>20</v>
      </c>
    </row>
    <row r="37" spans="1:8" ht="20.25" customHeight="1" x14ac:dyDescent="0.2">
      <c r="A37" s="59"/>
      <c r="B37" s="58"/>
      <c r="C37" s="58"/>
      <c r="D37" s="58"/>
      <c r="E37" s="9">
        <f t="shared" si="0"/>
        <v>50</v>
      </c>
      <c r="F37" s="13"/>
      <c r="G37" s="50">
        <v>50</v>
      </c>
      <c r="H37" s="8" t="s">
        <v>12</v>
      </c>
    </row>
    <row r="38" spans="1:8" ht="20.25" customHeight="1" x14ac:dyDescent="0.2">
      <c r="A38" s="59"/>
      <c r="B38" s="58"/>
      <c r="C38" s="58"/>
      <c r="D38" s="58"/>
      <c r="E38" s="9">
        <f t="shared" si="0"/>
        <v>9613.3639999999996</v>
      </c>
      <c r="F38" s="13"/>
      <c r="G38" s="13">
        <v>9613.3639999999996</v>
      </c>
      <c r="H38" s="14" t="s">
        <v>39</v>
      </c>
    </row>
    <row r="39" spans="1:8" ht="36" customHeight="1" x14ac:dyDescent="0.2">
      <c r="A39" s="60" t="s">
        <v>42</v>
      </c>
      <c r="B39" s="56" t="s">
        <v>43</v>
      </c>
      <c r="C39" s="58">
        <v>2026</v>
      </c>
      <c r="D39" s="58" t="s">
        <v>19</v>
      </c>
      <c r="E39" s="9">
        <f t="shared" si="0"/>
        <v>184429.728</v>
      </c>
      <c r="F39" s="13"/>
      <c r="G39" s="15">
        <f>G40+G41</f>
        <v>184429.728</v>
      </c>
      <c r="H39" s="8" t="s">
        <v>20</v>
      </c>
    </row>
    <row r="40" spans="1:8" ht="21.75" customHeight="1" x14ac:dyDescent="0.2">
      <c r="A40" s="60"/>
      <c r="B40" s="56"/>
      <c r="C40" s="58"/>
      <c r="D40" s="58"/>
      <c r="E40" s="9">
        <f t="shared" si="0"/>
        <v>18016.030999999999</v>
      </c>
      <c r="F40" s="13"/>
      <c r="G40" s="50">
        <f>G44+G47+G50+G53+G56</f>
        <v>18016.030999999999</v>
      </c>
      <c r="H40" s="8" t="s">
        <v>12</v>
      </c>
    </row>
    <row r="41" spans="1:8" ht="21.75" customHeight="1" x14ac:dyDescent="0.2">
      <c r="A41" s="60"/>
      <c r="B41" s="56"/>
      <c r="C41" s="58"/>
      <c r="D41" s="58"/>
      <c r="E41" s="61">
        <f t="shared" si="0"/>
        <v>166413.69699999999</v>
      </c>
      <c r="F41" s="63"/>
      <c r="G41" s="65">
        <f>G45+G48+G51+G54+G57</f>
        <v>166413.69699999999</v>
      </c>
      <c r="H41" s="67" t="s">
        <v>34</v>
      </c>
    </row>
    <row r="42" spans="1:8" ht="3" customHeight="1" x14ac:dyDescent="0.2">
      <c r="A42" s="60"/>
      <c r="B42" s="56"/>
      <c r="C42" s="58"/>
      <c r="D42" s="58"/>
      <c r="E42" s="62"/>
      <c r="F42" s="64"/>
      <c r="G42" s="66"/>
      <c r="H42" s="68"/>
    </row>
    <row r="43" spans="1:8" ht="38.25" customHeight="1" x14ac:dyDescent="0.2">
      <c r="A43" s="59" t="s">
        <v>44</v>
      </c>
      <c r="B43" s="58" t="s">
        <v>45</v>
      </c>
      <c r="C43" s="58">
        <v>2026</v>
      </c>
      <c r="D43" s="58" t="s">
        <v>19</v>
      </c>
      <c r="E43" s="9">
        <f t="shared" ref="E43:E51" si="1">F43+G43</f>
        <v>82410.25</v>
      </c>
      <c r="F43" s="13"/>
      <c r="G43" s="13">
        <f>G44+G45</f>
        <v>82410.25</v>
      </c>
      <c r="H43" s="8" t="s">
        <v>20</v>
      </c>
    </row>
    <row r="44" spans="1:8" ht="24" customHeight="1" x14ac:dyDescent="0.2">
      <c r="A44" s="59"/>
      <c r="B44" s="58"/>
      <c r="C44" s="58"/>
      <c r="D44" s="58"/>
      <c r="E44" s="9">
        <f t="shared" si="1"/>
        <v>5768.7169999999996</v>
      </c>
      <c r="F44" s="13"/>
      <c r="G44" s="13">
        <v>5768.7169999999996</v>
      </c>
      <c r="H44" s="8" t="s">
        <v>12</v>
      </c>
    </row>
    <row r="45" spans="1:8" ht="24" customHeight="1" x14ac:dyDescent="0.2">
      <c r="A45" s="59"/>
      <c r="B45" s="58"/>
      <c r="C45" s="58"/>
      <c r="D45" s="58"/>
      <c r="E45" s="9">
        <f t="shared" si="1"/>
        <v>76641.532999999996</v>
      </c>
      <c r="F45" s="13"/>
      <c r="G45" s="13">
        <v>76641.532999999996</v>
      </c>
      <c r="H45" s="14" t="s">
        <v>34</v>
      </c>
    </row>
    <row r="46" spans="1:8" ht="45" customHeight="1" x14ac:dyDescent="0.2">
      <c r="A46" s="59" t="s">
        <v>46</v>
      </c>
      <c r="B46" s="58" t="s">
        <v>47</v>
      </c>
      <c r="C46" s="58">
        <v>2026</v>
      </c>
      <c r="D46" s="58" t="s">
        <v>19</v>
      </c>
      <c r="E46" s="9">
        <f t="shared" si="1"/>
        <v>53592.21</v>
      </c>
      <c r="F46" s="13"/>
      <c r="G46" s="13">
        <f>G47+G48</f>
        <v>53592.21</v>
      </c>
      <c r="H46" s="8" t="s">
        <v>20</v>
      </c>
    </row>
    <row r="47" spans="1:8" ht="24.75" customHeight="1" x14ac:dyDescent="0.2">
      <c r="A47" s="59"/>
      <c r="B47" s="58"/>
      <c r="C47" s="58"/>
      <c r="D47" s="58"/>
      <c r="E47" s="9">
        <f t="shared" si="1"/>
        <v>3751.4549999999999</v>
      </c>
      <c r="F47" s="13"/>
      <c r="G47" s="13">
        <v>3751.4549999999999</v>
      </c>
      <c r="H47" s="8" t="s">
        <v>12</v>
      </c>
    </row>
    <row r="48" spans="1:8" ht="24.75" customHeight="1" x14ac:dyDescent="0.2">
      <c r="A48" s="59"/>
      <c r="B48" s="58"/>
      <c r="C48" s="58"/>
      <c r="D48" s="58"/>
      <c r="E48" s="9">
        <f t="shared" si="1"/>
        <v>49840.754999999997</v>
      </c>
      <c r="F48" s="13"/>
      <c r="G48" s="13">
        <v>49840.754999999997</v>
      </c>
      <c r="H48" s="14" t="s">
        <v>34</v>
      </c>
    </row>
    <row r="49" spans="1:11" ht="34.5" customHeight="1" x14ac:dyDescent="0.2">
      <c r="A49" s="59" t="s">
        <v>48</v>
      </c>
      <c r="B49" s="58" t="s">
        <v>49</v>
      </c>
      <c r="C49" s="58">
        <v>2026</v>
      </c>
      <c r="D49" s="58" t="s">
        <v>19</v>
      </c>
      <c r="E49" s="9">
        <f t="shared" si="1"/>
        <v>22034.957999999999</v>
      </c>
      <c r="F49" s="13"/>
      <c r="G49" s="13">
        <f>G50+G51</f>
        <v>22034.957999999999</v>
      </c>
      <c r="H49" s="8" t="s">
        <v>20</v>
      </c>
    </row>
    <row r="50" spans="1:11" ht="23.25" customHeight="1" x14ac:dyDescent="0.2">
      <c r="A50" s="59"/>
      <c r="B50" s="69"/>
      <c r="C50" s="58"/>
      <c r="D50" s="58"/>
      <c r="E50" s="9">
        <f t="shared" si="1"/>
        <v>6648.3969999999999</v>
      </c>
      <c r="F50" s="13"/>
      <c r="G50" s="13">
        <v>6648.3969999999999</v>
      </c>
      <c r="H50" s="14" t="str">
        <f>H53</f>
        <v>- МБ</v>
      </c>
    </row>
    <row r="51" spans="1:11" ht="23.25" customHeight="1" x14ac:dyDescent="0.2">
      <c r="A51" s="59"/>
      <c r="B51" s="69"/>
      <c r="C51" s="58"/>
      <c r="D51" s="58"/>
      <c r="E51" s="9">
        <f t="shared" si="1"/>
        <v>15386.561</v>
      </c>
      <c r="F51" s="13"/>
      <c r="G51" s="13">
        <v>15386.561</v>
      </c>
      <c r="H51" s="14" t="s">
        <v>34</v>
      </c>
    </row>
    <row r="52" spans="1:11" ht="23.25" customHeight="1" x14ac:dyDescent="0.2">
      <c r="A52" s="67" t="s">
        <v>50</v>
      </c>
      <c r="B52" s="71" t="s">
        <v>51</v>
      </c>
      <c r="C52" s="71">
        <v>2026</v>
      </c>
      <c r="D52" s="71" t="s">
        <v>19</v>
      </c>
      <c r="E52" s="9">
        <f>G52</f>
        <v>7047.54</v>
      </c>
      <c r="F52" s="17"/>
      <c r="G52" s="13">
        <f>G53+G54</f>
        <v>7047.54</v>
      </c>
      <c r="H52" s="14" t="s">
        <v>20</v>
      </c>
    </row>
    <row r="53" spans="1:11" ht="23.25" customHeight="1" x14ac:dyDescent="0.2">
      <c r="A53" s="70"/>
      <c r="B53" s="72"/>
      <c r="C53" s="72"/>
      <c r="D53" s="72"/>
      <c r="E53" s="9">
        <f>G53</f>
        <v>493.33</v>
      </c>
      <c r="F53" s="17"/>
      <c r="G53" s="13">
        <v>493.33</v>
      </c>
      <c r="H53" s="14" t="s">
        <v>12</v>
      </c>
    </row>
    <row r="54" spans="1:11" ht="20.25" customHeight="1" x14ac:dyDescent="0.2">
      <c r="A54" s="68"/>
      <c r="B54" s="73"/>
      <c r="C54" s="73"/>
      <c r="D54" s="73"/>
      <c r="E54" s="18">
        <f>F54+G54</f>
        <v>6554.21</v>
      </c>
      <c r="F54" s="17"/>
      <c r="G54" s="13">
        <v>6554.21</v>
      </c>
      <c r="H54" s="14" t="s">
        <v>34</v>
      </c>
    </row>
    <row r="55" spans="1:11" ht="27.75" customHeight="1" x14ac:dyDescent="0.2">
      <c r="A55" s="67" t="s">
        <v>52</v>
      </c>
      <c r="B55" s="71" t="s">
        <v>53</v>
      </c>
      <c r="C55" s="71">
        <v>2026</v>
      </c>
      <c r="D55" s="71" t="s">
        <v>19</v>
      </c>
      <c r="E55" s="18">
        <f>G55</f>
        <v>19344.77</v>
      </c>
      <c r="F55" s="17"/>
      <c r="G55" s="50">
        <f>G56+G57</f>
        <v>19344.77</v>
      </c>
      <c r="H55" s="14" t="s">
        <v>20</v>
      </c>
    </row>
    <row r="56" spans="1:11" ht="27.75" customHeight="1" x14ac:dyDescent="0.2">
      <c r="A56" s="70"/>
      <c r="B56" s="72"/>
      <c r="C56" s="72"/>
      <c r="D56" s="72"/>
      <c r="E56" s="18">
        <f>G56</f>
        <v>1354.1320000000001</v>
      </c>
      <c r="F56" s="17"/>
      <c r="G56" s="50">
        <v>1354.1320000000001</v>
      </c>
      <c r="H56" s="14" t="s">
        <v>12</v>
      </c>
    </row>
    <row r="57" spans="1:11" ht="21.75" customHeight="1" x14ac:dyDescent="0.2">
      <c r="A57" s="68"/>
      <c r="B57" s="73"/>
      <c r="C57" s="73"/>
      <c r="D57" s="73"/>
      <c r="E57" s="18">
        <f>F57+G57</f>
        <v>17990.637999999999</v>
      </c>
      <c r="F57" s="17"/>
      <c r="G57" s="50">
        <v>17990.637999999999</v>
      </c>
      <c r="H57" s="14" t="s">
        <v>34</v>
      </c>
    </row>
    <row r="58" spans="1:11" ht="24" customHeight="1" x14ac:dyDescent="0.2">
      <c r="A58" s="79" t="s">
        <v>20</v>
      </c>
      <c r="B58" s="79"/>
      <c r="C58" s="79"/>
      <c r="D58" s="79"/>
      <c r="E58" s="18">
        <f>E59+E60+E61+E62</f>
        <v>480279.05300000001</v>
      </c>
      <c r="F58" s="18">
        <f>F59+F60+F61+F62</f>
        <v>153772.323</v>
      </c>
      <c r="G58" s="9">
        <f>G59+G60+G61+G62</f>
        <v>326506.73</v>
      </c>
      <c r="H58" s="16"/>
      <c r="J58" s="12"/>
      <c r="K58" s="19"/>
    </row>
    <row r="59" spans="1:11" ht="24" customHeight="1" x14ac:dyDescent="0.2">
      <c r="A59" s="80" t="s">
        <v>12</v>
      </c>
      <c r="B59" s="80"/>
      <c r="C59" s="80"/>
      <c r="D59" s="80"/>
      <c r="E59" s="18">
        <f>F59+G59</f>
        <v>89457.254000000001</v>
      </c>
      <c r="F59" s="20">
        <f>F7+F8+F9+F10+F12+F30+F32+F34</f>
        <v>45923.339</v>
      </c>
      <c r="G59" s="10">
        <f>G7+G8+G9+G10+G12+G30+G32+G34+G40</f>
        <v>43533.915000000001</v>
      </c>
      <c r="H59" s="14"/>
      <c r="K59" s="19"/>
    </row>
    <row r="60" spans="1:11" ht="24" customHeight="1" x14ac:dyDescent="0.2">
      <c r="A60" s="80" t="s">
        <v>34</v>
      </c>
      <c r="B60" s="80"/>
      <c r="C60" s="80"/>
      <c r="D60" s="80"/>
      <c r="E60" s="18">
        <f>F60+G60</f>
        <v>295494.14899999998</v>
      </c>
      <c r="F60" s="20">
        <f>F31</f>
        <v>64991.841</v>
      </c>
      <c r="G60" s="10">
        <f>G31+G41</f>
        <v>230502.30799999999</v>
      </c>
      <c r="H60" s="14"/>
      <c r="K60" s="19"/>
    </row>
    <row r="61" spans="1:11" ht="24" customHeight="1" x14ac:dyDescent="0.2">
      <c r="A61" s="80" t="s">
        <v>21</v>
      </c>
      <c r="B61" s="80"/>
      <c r="C61" s="80"/>
      <c r="D61" s="80"/>
      <c r="E61" s="18">
        <f>F61+G61</f>
        <v>85714.285999999993</v>
      </c>
      <c r="F61" s="20">
        <f>F13</f>
        <v>42857.142999999996</v>
      </c>
      <c r="G61" s="10">
        <f>G13</f>
        <v>42857.142999999996</v>
      </c>
      <c r="H61" s="14"/>
    </row>
    <row r="62" spans="1:11" ht="24" customHeight="1" x14ac:dyDescent="0.2">
      <c r="A62" s="80" t="s">
        <v>39</v>
      </c>
      <c r="B62" s="80"/>
      <c r="C62" s="80"/>
      <c r="D62" s="80"/>
      <c r="E62" s="18">
        <f>F62+G62</f>
        <v>9613.3639999999996</v>
      </c>
      <c r="F62" s="18"/>
      <c r="G62" s="11">
        <f>G35+G42</f>
        <v>9613.3639999999996</v>
      </c>
      <c r="H62" s="14"/>
    </row>
    <row r="63" spans="1:11" ht="38.25" customHeight="1" x14ac:dyDescent="0.2">
      <c r="A63" s="74" t="s">
        <v>54</v>
      </c>
      <c r="B63" s="74"/>
      <c r="C63" s="74"/>
      <c r="D63" s="74"/>
      <c r="E63" s="74"/>
      <c r="F63" s="74"/>
      <c r="G63" s="75"/>
      <c r="H63" s="74"/>
    </row>
    <row r="64" spans="1:11" ht="74.25" customHeight="1" x14ac:dyDescent="0.2">
      <c r="A64" s="76" t="s">
        <v>55</v>
      </c>
      <c r="B64" s="76"/>
      <c r="C64" s="21"/>
      <c r="D64" s="21"/>
      <c r="E64" s="22"/>
      <c r="F64" s="22"/>
      <c r="G64" s="23"/>
      <c r="H64" s="24"/>
    </row>
    <row r="65" spans="1:8" ht="26.25" customHeight="1" x14ac:dyDescent="0.25">
      <c r="A65" s="77" t="s">
        <v>56</v>
      </c>
      <c r="B65" s="77"/>
      <c r="C65" s="77"/>
      <c r="D65" s="77"/>
      <c r="E65" s="77"/>
      <c r="F65" s="77"/>
      <c r="G65" s="78"/>
      <c r="H65" s="77"/>
    </row>
    <row r="66" spans="1:8" x14ac:dyDescent="0.2">
      <c r="G66"/>
    </row>
    <row r="67" spans="1:8" ht="21" customHeight="1" x14ac:dyDescent="0.2">
      <c r="G67"/>
    </row>
    <row r="68" spans="1:8" ht="24" customHeight="1" x14ac:dyDescent="0.2">
      <c r="G68"/>
    </row>
    <row r="69" spans="1:8" s="26" customFormat="1" ht="21" customHeight="1" x14ac:dyDescent="0.2"/>
    <row r="70" spans="1:8" x14ac:dyDescent="0.2">
      <c r="G70"/>
    </row>
    <row r="71" spans="1:8" x14ac:dyDescent="0.2">
      <c r="G71"/>
    </row>
    <row r="72" spans="1:8" x14ac:dyDescent="0.2">
      <c r="G72"/>
    </row>
    <row r="73" spans="1:8" x14ac:dyDescent="0.2">
      <c r="G73"/>
    </row>
    <row r="74" spans="1:8" s="26" customFormat="1" ht="18" customHeight="1" x14ac:dyDescent="0.2"/>
    <row r="75" spans="1:8" x14ac:dyDescent="0.2">
      <c r="G75"/>
    </row>
    <row r="76" spans="1:8" x14ac:dyDescent="0.2">
      <c r="G76"/>
    </row>
    <row r="77" spans="1:8" s="26" customFormat="1" x14ac:dyDescent="0.2"/>
    <row r="78" spans="1:8" x14ac:dyDescent="0.2">
      <c r="G78"/>
    </row>
    <row r="79" spans="1:8" s="26" customFormat="1" x14ac:dyDescent="0.2"/>
    <row r="80" spans="1:8" x14ac:dyDescent="0.2">
      <c r="G80"/>
    </row>
    <row r="81" spans="7:7" x14ac:dyDescent="0.2">
      <c r="G81"/>
    </row>
    <row r="82" spans="7:7" x14ac:dyDescent="0.2">
      <c r="G82"/>
    </row>
    <row r="83" spans="7:7" x14ac:dyDescent="0.2">
      <c r="G83"/>
    </row>
    <row r="84" spans="7:7" x14ac:dyDescent="0.2">
      <c r="G84"/>
    </row>
    <row r="85" spans="7:7" x14ac:dyDescent="0.2">
      <c r="G85"/>
    </row>
    <row r="86" spans="7:7" x14ac:dyDescent="0.2">
      <c r="G86"/>
    </row>
    <row r="87" spans="7:7" x14ac:dyDescent="0.2">
      <c r="G87"/>
    </row>
    <row r="88" spans="7:7" x14ac:dyDescent="0.2">
      <c r="G88"/>
    </row>
    <row r="89" spans="7:7" x14ac:dyDescent="0.2">
      <c r="G89"/>
    </row>
    <row r="90" spans="7:7" x14ac:dyDescent="0.2">
      <c r="G90"/>
    </row>
    <row r="91" spans="7:7" x14ac:dyDescent="0.2">
      <c r="G91"/>
    </row>
    <row r="92" spans="7:7" x14ac:dyDescent="0.2">
      <c r="G92"/>
    </row>
    <row r="93" spans="7:7" x14ac:dyDescent="0.2">
      <c r="G93"/>
    </row>
  </sheetData>
  <autoFilter ref="A6:M65"/>
  <mergeCells count="82">
    <mergeCell ref="A63:H63"/>
    <mergeCell ref="A64:B64"/>
    <mergeCell ref="A65:H65"/>
    <mergeCell ref="A58:D58"/>
    <mergeCell ref="A59:D59"/>
    <mergeCell ref="A60:D60"/>
    <mergeCell ref="A61:D61"/>
    <mergeCell ref="A62:D62"/>
    <mergeCell ref="A52:A54"/>
    <mergeCell ref="B52:B54"/>
    <mergeCell ref="C52:C54"/>
    <mergeCell ref="D52:D54"/>
    <mergeCell ref="A55:A57"/>
    <mergeCell ref="B55:B57"/>
    <mergeCell ref="C55:C57"/>
    <mergeCell ref="D55:D57"/>
    <mergeCell ref="A46:A48"/>
    <mergeCell ref="B46:B48"/>
    <mergeCell ref="C46:C48"/>
    <mergeCell ref="D46:D48"/>
    <mergeCell ref="A49:A51"/>
    <mergeCell ref="B49:B51"/>
    <mergeCell ref="C49:C51"/>
    <mergeCell ref="D49:D51"/>
    <mergeCell ref="E41:E42"/>
    <mergeCell ref="F41:F42"/>
    <mergeCell ref="G41:G42"/>
    <mergeCell ref="H41:H42"/>
    <mergeCell ref="A43:A45"/>
    <mergeCell ref="B43:B45"/>
    <mergeCell ref="C43:C45"/>
    <mergeCell ref="D43:D45"/>
    <mergeCell ref="A36:A38"/>
    <mergeCell ref="B36:B38"/>
    <mergeCell ref="C36:C38"/>
    <mergeCell ref="D36:D38"/>
    <mergeCell ref="A39:A42"/>
    <mergeCell ref="B39:B42"/>
    <mergeCell ref="C39:C42"/>
    <mergeCell ref="D39:D42"/>
    <mergeCell ref="A29:A31"/>
    <mergeCell ref="B29:B31"/>
    <mergeCell ref="C29:C31"/>
    <mergeCell ref="D29:D31"/>
    <mergeCell ref="A33:A35"/>
    <mergeCell ref="B33:B35"/>
    <mergeCell ref="C33:C35"/>
    <mergeCell ref="D33:D35"/>
    <mergeCell ref="A23:A25"/>
    <mergeCell ref="B23:B25"/>
    <mergeCell ref="C23:C25"/>
    <mergeCell ref="D23:D25"/>
    <mergeCell ref="A26:A28"/>
    <mergeCell ref="B26:B28"/>
    <mergeCell ref="C26:C28"/>
    <mergeCell ref="D26:D28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  <mergeCell ref="G1:H1"/>
    <mergeCell ref="A2:H2"/>
    <mergeCell ref="A3:A5"/>
    <mergeCell ref="B3:B5"/>
    <mergeCell ref="C3:C5"/>
    <mergeCell ref="D3:D5"/>
    <mergeCell ref="E3:G3"/>
    <mergeCell ref="H3:H5"/>
    <mergeCell ref="E4:E5"/>
    <mergeCell ref="F4:G4"/>
  </mergeCells>
  <pageMargins left="0.59055118110236238" right="0.59055118110236238" top="1.1811023622047248" bottom="0.59055118110236238" header="0.59055118110236238" footer="0.31496062992125984"/>
  <pageSetup paperSize="9" scale="56" fitToHeight="0" orientation="landscape"/>
  <headerFooter differentFirst="1">
    <oddHeader>&amp;C&amp;P</oddHeader>
  </headerFooter>
  <rowBreaks count="3" manualBreakCount="3">
    <brk id="10" max="16383" man="1"/>
    <brk id="28" max="16383" man="1"/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view="pageBreakPreview" workbookViewId="0">
      <selection activeCell="B14" sqref="B14"/>
    </sheetView>
  </sheetViews>
  <sheetFormatPr defaultRowHeight="12.75" x14ac:dyDescent="0.2"/>
  <cols>
    <col min="2" max="2" width="31.7109375" customWidth="1"/>
    <col min="3" max="3" width="11.140625" customWidth="1"/>
    <col min="4" max="4" width="7.85546875" customWidth="1"/>
    <col min="5" max="5" width="8.5703125" customWidth="1"/>
    <col min="6" max="6" width="18.140625" customWidth="1"/>
    <col min="7" max="7" width="9.42578125" customWidth="1"/>
    <col min="8" max="8" width="8.140625" customWidth="1"/>
    <col min="9" max="9" width="4.7109375" customWidth="1"/>
    <col min="10" max="10" width="5.5703125" customWidth="1"/>
    <col min="11" max="11" width="7.28515625" customWidth="1"/>
    <col min="12" max="12" width="6.42578125" customWidth="1"/>
    <col min="13" max="13" width="4.7109375" customWidth="1"/>
    <col min="14" max="14" width="4" customWidth="1"/>
    <col min="15" max="15" width="10.140625" customWidth="1"/>
    <col min="16" max="17" width="5.140625" customWidth="1"/>
    <col min="18" max="18" width="4.7109375" customWidth="1"/>
    <col min="19" max="19" width="5.7109375" customWidth="1"/>
  </cols>
  <sheetData>
    <row r="1" spans="1:19" ht="18.7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81" t="s">
        <v>125</v>
      </c>
      <c r="O1" s="81"/>
      <c r="P1" s="81"/>
      <c r="Q1" s="81"/>
      <c r="R1" s="81"/>
      <c r="S1" s="81"/>
    </row>
    <row r="2" spans="1:19" ht="18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81"/>
      <c r="O2" s="81"/>
      <c r="P2" s="81"/>
      <c r="Q2" s="81"/>
      <c r="R2" s="81"/>
      <c r="S2" s="81"/>
    </row>
    <row r="3" spans="1:19" ht="18.7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81"/>
      <c r="O3" s="81"/>
      <c r="P3" s="81"/>
      <c r="Q3" s="81"/>
      <c r="R3" s="81"/>
      <c r="S3" s="81"/>
    </row>
    <row r="4" spans="1:19" ht="33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81"/>
      <c r="O4" s="81"/>
      <c r="P4" s="81"/>
      <c r="Q4" s="81"/>
      <c r="R4" s="81"/>
      <c r="S4" s="81"/>
    </row>
    <row r="5" spans="1:19" ht="115.5" customHeight="1" x14ac:dyDescent="0.3">
      <c r="A5" s="82" t="s">
        <v>60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ht="17.25" customHeight="1" x14ac:dyDescent="0.3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ht="20.25" customHeight="1" x14ac:dyDescent="0.2">
      <c r="A7" s="56" t="s">
        <v>1</v>
      </c>
      <c r="B7" s="56" t="s">
        <v>2</v>
      </c>
      <c r="C7" s="83" t="s">
        <v>3</v>
      </c>
      <c r="D7" s="84" t="s">
        <v>19</v>
      </c>
      <c r="E7" s="85"/>
      <c r="F7" s="86"/>
      <c r="G7" s="56" t="s">
        <v>57</v>
      </c>
      <c r="H7" s="56"/>
      <c r="I7" s="56"/>
      <c r="J7" s="56"/>
      <c r="K7" s="56"/>
      <c r="L7" s="56"/>
      <c r="M7" s="56" t="s">
        <v>61</v>
      </c>
      <c r="N7" s="56"/>
      <c r="O7" s="56"/>
      <c r="P7" s="56"/>
      <c r="Q7" s="56"/>
      <c r="R7" s="56"/>
      <c r="S7" s="83" t="s">
        <v>62</v>
      </c>
    </row>
    <row r="8" spans="1:19" ht="21.75" customHeight="1" x14ac:dyDescent="0.2">
      <c r="A8" s="56"/>
      <c r="B8" s="56"/>
      <c r="C8" s="83"/>
      <c r="D8" s="87"/>
      <c r="E8" s="88"/>
      <c r="F8" s="89"/>
      <c r="G8" s="56" t="s">
        <v>58</v>
      </c>
      <c r="H8" s="56"/>
      <c r="I8" s="56"/>
      <c r="J8" s="56" t="s">
        <v>59</v>
      </c>
      <c r="K8" s="56"/>
      <c r="L8" s="56"/>
      <c r="M8" s="56"/>
      <c r="N8" s="56"/>
      <c r="O8" s="56"/>
      <c r="P8" s="56"/>
      <c r="Q8" s="56"/>
      <c r="R8" s="56"/>
      <c r="S8" s="83"/>
    </row>
    <row r="9" spans="1:19" ht="20.25" customHeight="1" x14ac:dyDescent="0.2">
      <c r="A9" s="56"/>
      <c r="B9" s="56"/>
      <c r="C9" s="83"/>
      <c r="D9" s="90" t="s">
        <v>63</v>
      </c>
      <c r="E9" s="90" t="s">
        <v>64</v>
      </c>
      <c r="F9" s="83" t="s">
        <v>65</v>
      </c>
      <c r="G9" s="83" t="s">
        <v>66</v>
      </c>
      <c r="H9" s="83" t="s">
        <v>67</v>
      </c>
      <c r="I9" s="83" t="s">
        <v>68</v>
      </c>
      <c r="J9" s="83" t="s">
        <v>69</v>
      </c>
      <c r="K9" s="83" t="s">
        <v>70</v>
      </c>
      <c r="L9" s="83" t="s">
        <v>71</v>
      </c>
      <c r="M9" s="56" t="s">
        <v>72</v>
      </c>
      <c r="N9" s="56"/>
      <c r="O9" s="56"/>
      <c r="P9" s="56" t="s">
        <v>73</v>
      </c>
      <c r="Q9" s="56"/>
      <c r="R9" s="56"/>
      <c r="S9" s="83"/>
    </row>
    <row r="10" spans="1:19" ht="96" customHeight="1" x14ac:dyDescent="0.2">
      <c r="A10" s="56"/>
      <c r="B10" s="56"/>
      <c r="C10" s="83"/>
      <c r="D10" s="91"/>
      <c r="E10" s="91"/>
      <c r="F10" s="83"/>
      <c r="G10" s="83"/>
      <c r="H10" s="83"/>
      <c r="I10" s="83"/>
      <c r="J10" s="83"/>
      <c r="K10" s="83"/>
      <c r="L10" s="83"/>
      <c r="M10" s="29" t="s">
        <v>74</v>
      </c>
      <c r="N10" s="29" t="s">
        <v>75</v>
      </c>
      <c r="O10" s="29" t="s">
        <v>76</v>
      </c>
      <c r="P10" s="29" t="s">
        <v>77</v>
      </c>
      <c r="Q10" s="29" t="s">
        <v>78</v>
      </c>
      <c r="R10" s="29" t="s">
        <v>79</v>
      </c>
      <c r="S10" s="83"/>
    </row>
    <row r="11" spans="1:19" ht="15.75" x14ac:dyDescent="0.2">
      <c r="A11" s="30">
        <v>1</v>
      </c>
      <c r="B11" s="8">
        <v>2</v>
      </c>
      <c r="C11" s="30">
        <v>3</v>
      </c>
      <c r="D11" s="30">
        <v>4</v>
      </c>
      <c r="E11" s="30">
        <v>5</v>
      </c>
      <c r="F11" s="30">
        <v>6</v>
      </c>
      <c r="G11" s="8">
        <v>7</v>
      </c>
      <c r="H11" s="30">
        <v>8</v>
      </c>
      <c r="I11" s="30">
        <v>9</v>
      </c>
      <c r="J11" s="8">
        <v>10</v>
      </c>
      <c r="K11" s="30">
        <v>11</v>
      </c>
      <c r="L11" s="30">
        <v>12</v>
      </c>
      <c r="M11" s="8">
        <v>13</v>
      </c>
      <c r="N11" s="30">
        <v>14</v>
      </c>
      <c r="O11" s="30">
        <v>15</v>
      </c>
      <c r="P11" s="8">
        <v>16</v>
      </c>
      <c r="Q11" s="30">
        <v>17</v>
      </c>
      <c r="R11" s="8">
        <v>18</v>
      </c>
      <c r="S11" s="8">
        <v>19</v>
      </c>
    </row>
    <row r="12" spans="1:19" ht="67.5" customHeight="1" x14ac:dyDescent="0.2">
      <c r="A12" s="30">
        <v>1</v>
      </c>
      <c r="B12" s="31" t="s">
        <v>80</v>
      </c>
      <c r="C12" s="30">
        <v>2025</v>
      </c>
      <c r="D12" s="30">
        <v>1</v>
      </c>
      <c r="E12" s="30"/>
      <c r="F12" s="30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1:19" ht="68.25" customHeight="1" x14ac:dyDescent="0.2">
      <c r="A13" s="30">
        <v>2</v>
      </c>
      <c r="B13" s="31" t="s">
        <v>81</v>
      </c>
      <c r="C13" s="30">
        <v>2025</v>
      </c>
      <c r="D13" s="30">
        <v>1</v>
      </c>
      <c r="E13" s="30"/>
      <c r="F13" s="8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1:19" ht="83.25" customHeight="1" x14ac:dyDescent="0.2">
      <c r="A14" s="30">
        <v>3</v>
      </c>
      <c r="B14" s="31" t="s">
        <v>82</v>
      </c>
      <c r="C14" s="30">
        <v>2025</v>
      </c>
      <c r="D14" s="30">
        <v>1</v>
      </c>
      <c r="E14" s="30"/>
      <c r="F14" s="8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1:19" ht="80.25" customHeight="1" x14ac:dyDescent="0.2">
      <c r="A15" s="30">
        <v>4</v>
      </c>
      <c r="B15" s="31" t="s">
        <v>83</v>
      </c>
      <c r="C15" s="30">
        <v>2025</v>
      </c>
      <c r="D15" s="30">
        <v>1</v>
      </c>
      <c r="E15" s="30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01.25" customHeight="1" x14ac:dyDescent="0.2">
      <c r="A16" s="30">
        <v>5</v>
      </c>
      <c r="B16" s="31" t="s">
        <v>84</v>
      </c>
      <c r="C16" s="30">
        <v>2025</v>
      </c>
      <c r="D16" s="30">
        <v>1</v>
      </c>
      <c r="E16" s="30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49.5" customHeight="1" x14ac:dyDescent="0.2">
      <c r="A17" s="30">
        <v>6</v>
      </c>
      <c r="B17" s="34" t="s">
        <v>85</v>
      </c>
      <c r="C17" s="30">
        <v>2025</v>
      </c>
      <c r="D17" s="30"/>
      <c r="E17" s="30"/>
      <c r="F17" s="8"/>
      <c r="G17" s="8"/>
      <c r="H17" s="35">
        <v>64.8</v>
      </c>
      <c r="I17" s="8"/>
      <c r="J17" s="8"/>
      <c r="K17" s="8"/>
      <c r="L17" s="8"/>
      <c r="M17" s="8"/>
      <c r="N17" s="8"/>
      <c r="O17" s="35"/>
      <c r="P17" s="8"/>
      <c r="Q17" s="8"/>
      <c r="R17" s="8"/>
      <c r="S17" s="8"/>
    </row>
    <row r="18" spans="1:19" ht="30" customHeight="1" x14ac:dyDescent="0.2">
      <c r="A18" s="30">
        <v>7</v>
      </c>
      <c r="B18" s="36" t="s">
        <v>86</v>
      </c>
      <c r="C18" s="30">
        <v>2025</v>
      </c>
      <c r="D18" s="30"/>
      <c r="E18" s="30"/>
      <c r="F18" s="8"/>
      <c r="G18" s="8"/>
      <c r="H18" s="35">
        <v>13.8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2" customFormat="1" ht="51.75" customHeight="1" x14ac:dyDescent="0.25">
      <c r="A19" s="30">
        <v>8</v>
      </c>
      <c r="B19" s="34" t="s">
        <v>87</v>
      </c>
      <c r="C19" s="30">
        <v>2025</v>
      </c>
      <c r="D19" s="30"/>
      <c r="E19" s="30"/>
      <c r="F19" s="37"/>
      <c r="G19" s="37"/>
      <c r="H19" s="38">
        <v>273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39"/>
    </row>
    <row r="20" spans="1:19" s="2" customFormat="1" ht="51.75" customHeight="1" x14ac:dyDescent="0.2">
      <c r="A20" s="30">
        <v>9</v>
      </c>
      <c r="B20" s="36" t="s">
        <v>88</v>
      </c>
      <c r="C20" s="30">
        <v>2025</v>
      </c>
      <c r="D20" s="30"/>
      <c r="E20" s="30"/>
      <c r="F20" s="8"/>
      <c r="G20" s="8"/>
      <c r="H20" s="35">
        <v>1090.9000000000001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39"/>
    </row>
    <row r="21" spans="1:19" s="2" customFormat="1" ht="65.25" customHeight="1" x14ac:dyDescent="0.2">
      <c r="A21" s="30">
        <v>10</v>
      </c>
      <c r="B21" s="36" t="s">
        <v>89</v>
      </c>
      <c r="C21" s="30">
        <v>2025</v>
      </c>
      <c r="D21" s="30"/>
      <c r="E21" s="30"/>
      <c r="F21" s="8"/>
      <c r="G21" s="8"/>
      <c r="H21" s="35">
        <v>132.9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39"/>
    </row>
    <row r="22" spans="1:19" s="2" customFormat="1" ht="33.75" customHeight="1" x14ac:dyDescent="0.2">
      <c r="A22" s="30">
        <v>11</v>
      </c>
      <c r="B22" s="36" t="s">
        <v>90</v>
      </c>
      <c r="C22" s="30">
        <v>2025</v>
      </c>
      <c r="D22" s="30"/>
      <c r="E22" s="30"/>
      <c r="F22" s="8"/>
      <c r="G22" s="8"/>
      <c r="H22" s="35">
        <v>70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39"/>
    </row>
    <row r="23" spans="1:19" s="2" customFormat="1" ht="61.5" customHeight="1" x14ac:dyDescent="0.2">
      <c r="A23" s="30">
        <v>12</v>
      </c>
      <c r="B23" s="34" t="s">
        <v>91</v>
      </c>
      <c r="C23" s="30">
        <v>2025</v>
      </c>
      <c r="D23" s="30"/>
      <c r="E23" s="30"/>
      <c r="F23" s="8"/>
      <c r="G23" s="8"/>
      <c r="H23" s="8"/>
      <c r="I23" s="8"/>
      <c r="J23" s="8">
        <v>3</v>
      </c>
      <c r="K23" s="8">
        <v>3</v>
      </c>
      <c r="L23" s="8">
        <v>75</v>
      </c>
      <c r="M23" s="8"/>
      <c r="N23" s="8"/>
      <c r="O23" s="8"/>
      <c r="P23" s="8"/>
      <c r="Q23" s="8"/>
      <c r="R23" s="8"/>
      <c r="S23" s="39"/>
    </row>
    <row r="24" spans="1:19" s="2" customFormat="1" ht="84.75" customHeight="1" x14ac:dyDescent="0.2">
      <c r="A24" s="30">
        <v>13</v>
      </c>
      <c r="B24" s="31" t="s">
        <v>92</v>
      </c>
      <c r="C24" s="30">
        <v>2025</v>
      </c>
      <c r="D24" s="30"/>
      <c r="E24" s="30"/>
      <c r="F24" s="8"/>
      <c r="G24" s="8"/>
      <c r="H24" s="8"/>
      <c r="I24" s="8"/>
      <c r="J24" s="8">
        <v>5</v>
      </c>
      <c r="K24" s="8">
        <v>5</v>
      </c>
      <c r="L24" s="8">
        <v>150</v>
      </c>
      <c r="M24" s="8"/>
      <c r="N24" s="8"/>
      <c r="O24" s="8"/>
      <c r="P24" s="8"/>
      <c r="Q24" s="8"/>
      <c r="R24" s="8"/>
      <c r="S24" s="39"/>
    </row>
    <row r="25" spans="1:19" s="2" customFormat="1" ht="80.25" customHeight="1" x14ac:dyDescent="0.2">
      <c r="A25" s="30">
        <v>14</v>
      </c>
      <c r="B25" s="31" t="s">
        <v>93</v>
      </c>
      <c r="C25" s="30">
        <v>2025</v>
      </c>
      <c r="D25" s="30"/>
      <c r="E25" s="30"/>
      <c r="F25" s="8"/>
      <c r="G25" s="8"/>
      <c r="H25" s="8"/>
      <c r="I25" s="8"/>
      <c r="J25" s="8">
        <v>6</v>
      </c>
      <c r="K25" s="8">
        <v>6</v>
      </c>
      <c r="L25" s="8">
        <v>210</v>
      </c>
      <c r="M25" s="8"/>
      <c r="N25" s="8"/>
      <c r="O25" s="8"/>
      <c r="P25" s="8"/>
      <c r="Q25" s="8"/>
      <c r="R25" s="8"/>
      <c r="S25" s="39"/>
    </row>
    <row r="26" spans="1:19" s="2" customFormat="1" ht="145.5" customHeight="1" x14ac:dyDescent="0.2">
      <c r="A26" s="30">
        <v>15</v>
      </c>
      <c r="B26" s="31" t="s">
        <v>94</v>
      </c>
      <c r="C26" s="30">
        <v>2025</v>
      </c>
      <c r="D26" s="30"/>
      <c r="E26" s="30"/>
      <c r="F26" s="8"/>
      <c r="G26" s="8"/>
      <c r="H26" s="8"/>
      <c r="I26" s="8"/>
      <c r="J26" s="8">
        <v>2</v>
      </c>
      <c r="K26" s="8">
        <v>2</v>
      </c>
      <c r="L26" s="8">
        <v>60</v>
      </c>
      <c r="M26" s="8"/>
      <c r="N26" s="8"/>
      <c r="O26" s="8"/>
      <c r="P26" s="8"/>
      <c r="Q26" s="8"/>
      <c r="R26" s="8"/>
      <c r="S26" s="39"/>
    </row>
    <row r="27" spans="1:19" s="2" customFormat="1" ht="51.75" customHeight="1" x14ac:dyDescent="0.2">
      <c r="A27" s="30">
        <v>16</v>
      </c>
      <c r="B27" s="39" t="s">
        <v>95</v>
      </c>
      <c r="C27" s="30">
        <v>2025</v>
      </c>
      <c r="D27" s="30"/>
      <c r="E27" s="30"/>
      <c r="F27" s="8"/>
      <c r="G27" s="8"/>
      <c r="H27" s="8"/>
      <c r="I27" s="8"/>
      <c r="J27" s="8"/>
      <c r="K27" s="8"/>
      <c r="L27" s="8"/>
      <c r="M27" s="8"/>
      <c r="N27" s="8"/>
      <c r="O27" s="40">
        <v>55</v>
      </c>
      <c r="P27" s="8"/>
      <c r="Q27" s="8"/>
      <c r="R27" s="8"/>
      <c r="S27" s="39"/>
    </row>
    <row r="28" spans="1:19" s="2" customFormat="1" ht="51" customHeight="1" x14ac:dyDescent="0.2">
      <c r="A28" s="30">
        <v>17</v>
      </c>
      <c r="B28" s="39" t="s">
        <v>96</v>
      </c>
      <c r="C28" s="30">
        <v>2025</v>
      </c>
      <c r="D28" s="30"/>
      <c r="E28" s="30"/>
      <c r="F28" s="8"/>
      <c r="G28" s="8"/>
      <c r="H28" s="8"/>
      <c r="I28" s="8"/>
      <c r="J28" s="8"/>
      <c r="K28" s="8"/>
      <c r="L28" s="8"/>
      <c r="M28" s="8">
        <v>167</v>
      </c>
      <c r="N28" s="8">
        <v>9</v>
      </c>
      <c r="O28" s="40">
        <v>1861.72</v>
      </c>
      <c r="P28" s="8"/>
      <c r="Q28" s="8"/>
      <c r="R28" s="8"/>
      <c r="S28" s="39"/>
    </row>
    <row r="29" spans="1:19" s="2" customFormat="1" ht="34.5" customHeight="1" x14ac:dyDescent="0.2">
      <c r="A29" s="30">
        <v>18</v>
      </c>
      <c r="B29" s="39" t="s">
        <v>97</v>
      </c>
      <c r="C29" s="30">
        <v>2025</v>
      </c>
      <c r="D29" s="30"/>
      <c r="E29" s="30"/>
      <c r="F29" s="8"/>
      <c r="G29" s="8"/>
      <c r="H29" s="8"/>
      <c r="I29" s="8"/>
      <c r="J29" s="8"/>
      <c r="K29" s="8"/>
      <c r="L29" s="8"/>
      <c r="M29" s="8">
        <v>150</v>
      </c>
      <c r="N29" s="8">
        <v>20</v>
      </c>
      <c r="O29" s="40">
        <v>1993.8</v>
      </c>
      <c r="P29" s="8"/>
      <c r="Q29" s="8"/>
      <c r="R29" s="8"/>
      <c r="S29" s="39"/>
    </row>
    <row r="30" spans="1:19" s="2" customFormat="1" ht="37.5" customHeight="1" x14ac:dyDescent="0.2">
      <c r="A30" s="30">
        <v>19</v>
      </c>
      <c r="B30" s="39" t="s">
        <v>98</v>
      </c>
      <c r="C30" s="30">
        <v>2025</v>
      </c>
      <c r="D30" s="30"/>
      <c r="E30" s="30"/>
      <c r="F30" s="8"/>
      <c r="G30" s="8"/>
      <c r="H30" s="8"/>
      <c r="I30" s="8"/>
      <c r="J30" s="8"/>
      <c r="K30" s="8"/>
      <c r="L30" s="8"/>
      <c r="M30" s="8"/>
      <c r="N30" s="8">
        <v>10</v>
      </c>
      <c r="O30" s="40"/>
      <c r="P30" s="8"/>
      <c r="Q30" s="8"/>
      <c r="R30" s="8"/>
      <c r="S30" s="39"/>
    </row>
    <row r="31" spans="1:19" s="2" customFormat="1" ht="24.75" customHeight="1" x14ac:dyDescent="0.2">
      <c r="A31" s="30">
        <v>20</v>
      </c>
      <c r="B31" s="39" t="s">
        <v>99</v>
      </c>
      <c r="C31" s="30">
        <v>2025</v>
      </c>
      <c r="D31" s="30"/>
      <c r="E31" s="30"/>
      <c r="F31" s="8"/>
      <c r="G31" s="8"/>
      <c r="H31" s="8"/>
      <c r="I31" s="8"/>
      <c r="J31" s="8"/>
      <c r="K31" s="8"/>
      <c r="L31" s="8"/>
      <c r="M31" s="8">
        <v>140</v>
      </c>
      <c r="N31" s="8">
        <v>23</v>
      </c>
      <c r="O31" s="40">
        <v>1924.67</v>
      </c>
      <c r="P31" s="8"/>
      <c r="Q31" s="8"/>
      <c r="R31" s="8"/>
      <c r="S31" s="39"/>
    </row>
    <row r="32" spans="1:19" s="2" customFormat="1" ht="24.75" customHeight="1" x14ac:dyDescent="0.2">
      <c r="A32" s="30">
        <v>21</v>
      </c>
      <c r="B32" s="39" t="s">
        <v>100</v>
      </c>
      <c r="C32" s="30">
        <v>2025</v>
      </c>
      <c r="D32" s="30"/>
      <c r="E32" s="30"/>
      <c r="F32" s="8"/>
      <c r="G32" s="8"/>
      <c r="H32" s="8"/>
      <c r="I32" s="8"/>
      <c r="J32" s="8"/>
      <c r="K32" s="8"/>
      <c r="L32" s="8"/>
      <c r="M32" s="8"/>
      <c r="N32" s="8"/>
      <c r="O32" s="40"/>
      <c r="P32" s="8">
        <v>2</v>
      </c>
      <c r="Q32" s="8"/>
      <c r="R32" s="8">
        <v>8</v>
      </c>
      <c r="S32" s="39"/>
    </row>
    <row r="33" spans="1:20" ht="24.75" customHeight="1" x14ac:dyDescent="0.2">
      <c r="A33" s="30">
        <v>22</v>
      </c>
      <c r="B33" s="41" t="s">
        <v>101</v>
      </c>
      <c r="C33" s="30">
        <v>2025</v>
      </c>
      <c r="D33" s="30"/>
      <c r="E33" s="30"/>
      <c r="F33" s="25"/>
      <c r="G33" s="25"/>
      <c r="H33" s="25"/>
      <c r="I33" s="25"/>
      <c r="J33" s="25"/>
      <c r="K33" s="25"/>
      <c r="L33" s="25"/>
      <c r="M33" s="25"/>
      <c r="N33" s="25"/>
      <c r="O33" s="40"/>
      <c r="P33" s="8">
        <v>2</v>
      </c>
      <c r="Q33" s="8"/>
      <c r="R33" s="8">
        <v>9</v>
      </c>
      <c r="S33" s="39"/>
    </row>
    <row r="34" spans="1:20" ht="24.75" customHeight="1" x14ac:dyDescent="0.2">
      <c r="A34" s="30">
        <v>23</v>
      </c>
      <c r="B34" s="41" t="s">
        <v>102</v>
      </c>
      <c r="C34" s="30">
        <v>2025</v>
      </c>
      <c r="D34" s="30"/>
      <c r="E34" s="30"/>
      <c r="F34" s="8"/>
      <c r="G34" s="8"/>
      <c r="H34" s="8"/>
      <c r="I34" s="8"/>
      <c r="J34" s="8"/>
      <c r="K34" s="8"/>
      <c r="L34" s="8"/>
      <c r="M34" s="8"/>
      <c r="N34" s="8"/>
      <c r="O34" s="8"/>
      <c r="P34" s="8">
        <v>2</v>
      </c>
      <c r="Q34" s="8"/>
      <c r="R34" s="8">
        <v>9</v>
      </c>
      <c r="S34" s="39"/>
    </row>
    <row r="35" spans="1:20" ht="24.75" customHeight="1" x14ac:dyDescent="0.2">
      <c r="A35" s="30">
        <v>24</v>
      </c>
      <c r="B35" s="41" t="s">
        <v>103</v>
      </c>
      <c r="C35" s="30">
        <v>2025</v>
      </c>
      <c r="D35" s="30"/>
      <c r="E35" s="3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>
        <v>1</v>
      </c>
      <c r="S35" s="39"/>
    </row>
    <row r="36" spans="1:20" ht="24.75" customHeight="1" x14ac:dyDescent="0.2">
      <c r="A36" s="30">
        <v>25</v>
      </c>
      <c r="B36" s="41" t="s">
        <v>104</v>
      </c>
      <c r="C36" s="30">
        <v>2025</v>
      </c>
      <c r="D36" s="30"/>
      <c r="E36" s="3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v>15</v>
      </c>
      <c r="R36" s="8">
        <v>7</v>
      </c>
      <c r="S36" s="39"/>
    </row>
    <row r="37" spans="1:20" ht="24.75" customHeight="1" x14ac:dyDescent="0.2">
      <c r="A37" s="30">
        <v>26</v>
      </c>
      <c r="B37" s="41" t="s">
        <v>105</v>
      </c>
      <c r="C37" s="30">
        <v>2025</v>
      </c>
      <c r="D37" s="30"/>
      <c r="E37" s="3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>
        <v>7</v>
      </c>
      <c r="S37" s="39"/>
    </row>
    <row r="38" spans="1:20" ht="24.75" customHeight="1" x14ac:dyDescent="0.2">
      <c r="A38" s="30">
        <v>27</v>
      </c>
      <c r="B38" s="41" t="s">
        <v>106</v>
      </c>
      <c r="C38" s="30">
        <v>2025</v>
      </c>
      <c r="D38" s="30"/>
      <c r="E38" s="3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v>17</v>
      </c>
      <c r="R38" s="8"/>
      <c r="S38" s="39"/>
    </row>
    <row r="39" spans="1:20" ht="24.75" customHeight="1" x14ac:dyDescent="0.2">
      <c r="A39" s="30">
        <v>28</v>
      </c>
      <c r="B39" s="41" t="s">
        <v>107</v>
      </c>
      <c r="C39" s="30">
        <v>2025</v>
      </c>
      <c r="D39" s="30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>
        <v>1</v>
      </c>
      <c r="S39" s="39"/>
    </row>
    <row r="40" spans="1:20" ht="24.75" customHeight="1" x14ac:dyDescent="0.2">
      <c r="A40" s="30">
        <v>29</v>
      </c>
      <c r="B40" s="41" t="s">
        <v>108</v>
      </c>
      <c r="C40" s="30">
        <v>2025</v>
      </c>
      <c r="D40" s="30"/>
      <c r="E40" s="30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>
        <v>8</v>
      </c>
      <c r="S40" s="39"/>
    </row>
    <row r="41" spans="1:20" ht="41.25" customHeight="1" x14ac:dyDescent="0.2">
      <c r="A41" s="30">
        <v>30</v>
      </c>
      <c r="B41" s="41" t="s">
        <v>109</v>
      </c>
      <c r="C41" s="30">
        <v>2025</v>
      </c>
      <c r="D41" s="30"/>
      <c r="E41" s="30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>
        <v>6</v>
      </c>
      <c r="S41" s="39"/>
    </row>
    <row r="42" spans="1:20" s="42" customFormat="1" ht="39" customHeight="1" x14ac:dyDescent="0.2">
      <c r="A42" s="30">
        <v>31</v>
      </c>
      <c r="B42" s="31" t="s">
        <v>110</v>
      </c>
      <c r="C42" s="30">
        <v>2026</v>
      </c>
      <c r="D42" s="30"/>
      <c r="E42" s="30"/>
      <c r="F42" s="8"/>
      <c r="G42" s="8"/>
      <c r="H42" s="8">
        <v>200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43"/>
      <c r="T42" s="2"/>
    </row>
    <row r="43" spans="1:20" ht="34.5" customHeight="1" x14ac:dyDescent="0.2">
      <c r="A43" s="30">
        <v>32</v>
      </c>
      <c r="B43" s="31" t="s">
        <v>111</v>
      </c>
      <c r="C43" s="30">
        <v>2026</v>
      </c>
      <c r="D43" s="30"/>
      <c r="E43" s="30"/>
      <c r="F43" s="8"/>
      <c r="G43" s="8"/>
      <c r="H43" s="8">
        <v>450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43"/>
    </row>
    <row r="44" spans="1:20" ht="66" customHeight="1" x14ac:dyDescent="0.2">
      <c r="A44" s="30">
        <v>33</v>
      </c>
      <c r="B44" s="31" t="s">
        <v>112</v>
      </c>
      <c r="C44" s="30">
        <v>2026</v>
      </c>
      <c r="D44" s="30"/>
      <c r="E44" s="30"/>
      <c r="F44" s="8"/>
      <c r="G44" s="8"/>
      <c r="H44" s="8">
        <v>700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43"/>
    </row>
    <row r="45" spans="1:20" ht="143.25" customHeight="1" x14ac:dyDescent="0.2">
      <c r="A45" s="30">
        <v>34</v>
      </c>
      <c r="B45" s="31" t="s">
        <v>113</v>
      </c>
      <c r="C45" s="30">
        <v>2026</v>
      </c>
      <c r="D45" s="30"/>
      <c r="E45" s="30"/>
      <c r="F45" s="8"/>
      <c r="G45" s="8"/>
      <c r="H45" s="8">
        <v>200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43"/>
    </row>
    <row r="46" spans="1:20" ht="64.5" customHeight="1" x14ac:dyDescent="0.2">
      <c r="A46" s="30">
        <v>35</v>
      </c>
      <c r="B46" s="31" t="s">
        <v>114</v>
      </c>
      <c r="C46" s="30">
        <v>2026</v>
      </c>
      <c r="D46" s="30"/>
      <c r="E46" s="30"/>
      <c r="F46" s="8"/>
      <c r="G46" s="8"/>
      <c r="H46" s="8"/>
      <c r="I46" s="8"/>
      <c r="J46" s="44">
        <v>2</v>
      </c>
      <c r="K46" s="44">
        <v>2</v>
      </c>
      <c r="L46" s="8">
        <v>60</v>
      </c>
      <c r="M46" s="8"/>
      <c r="N46" s="8"/>
      <c r="O46" s="8"/>
      <c r="P46" s="8"/>
      <c r="Q46" s="8"/>
      <c r="R46" s="8"/>
      <c r="S46" s="43"/>
    </row>
    <row r="47" spans="1:20" ht="63.75" customHeight="1" x14ac:dyDescent="0.2">
      <c r="A47" s="30">
        <v>36</v>
      </c>
      <c r="B47" s="31" t="s">
        <v>115</v>
      </c>
      <c r="C47" s="30">
        <v>2026</v>
      </c>
      <c r="D47" s="30"/>
      <c r="E47" s="30"/>
      <c r="F47" s="8"/>
      <c r="G47" s="8"/>
      <c r="H47" s="8"/>
      <c r="I47" s="8"/>
      <c r="J47" s="44">
        <v>2</v>
      </c>
      <c r="K47" s="44">
        <v>2</v>
      </c>
      <c r="L47" s="45">
        <v>60</v>
      </c>
      <c r="M47" s="8"/>
      <c r="N47" s="8"/>
      <c r="O47" s="8"/>
      <c r="P47" s="8"/>
      <c r="Q47" s="8"/>
      <c r="R47" s="8"/>
      <c r="S47" s="43"/>
    </row>
    <row r="48" spans="1:20" ht="50.25" customHeight="1" x14ac:dyDescent="0.2">
      <c r="A48" s="30">
        <v>37</v>
      </c>
      <c r="B48" s="34" t="s">
        <v>116</v>
      </c>
      <c r="C48" s="30">
        <v>2026</v>
      </c>
      <c r="D48" s="30"/>
      <c r="E48" s="30"/>
      <c r="F48" s="8"/>
      <c r="G48" s="8"/>
      <c r="H48" s="8"/>
      <c r="I48" s="8"/>
      <c r="J48" s="44">
        <v>5</v>
      </c>
      <c r="K48" s="44">
        <v>5</v>
      </c>
      <c r="L48" s="45">
        <v>150</v>
      </c>
      <c r="M48" s="8"/>
      <c r="N48" s="8"/>
      <c r="O48" s="8"/>
      <c r="P48" s="8"/>
      <c r="Q48" s="8"/>
      <c r="R48" s="8"/>
      <c r="S48" s="43"/>
    </row>
    <row r="49" spans="1:19" ht="33.75" customHeight="1" x14ac:dyDescent="0.2">
      <c r="A49" s="30">
        <v>38</v>
      </c>
      <c r="B49" s="34" t="s">
        <v>117</v>
      </c>
      <c r="C49" s="30">
        <v>2026</v>
      </c>
      <c r="D49" s="30"/>
      <c r="E49" s="30"/>
      <c r="F49" s="8"/>
      <c r="G49" s="8"/>
      <c r="H49" s="8"/>
      <c r="I49" s="8"/>
      <c r="J49" s="44">
        <v>1</v>
      </c>
      <c r="K49" s="44">
        <v>1</v>
      </c>
      <c r="L49" s="45">
        <v>30</v>
      </c>
      <c r="M49" s="8"/>
      <c r="N49" s="8"/>
      <c r="O49" s="8"/>
      <c r="P49" s="8"/>
      <c r="Q49" s="8"/>
      <c r="R49" s="8"/>
      <c r="S49" s="43"/>
    </row>
    <row r="50" spans="1:19" ht="82.5" customHeight="1" x14ac:dyDescent="0.2">
      <c r="A50" s="30">
        <v>39</v>
      </c>
      <c r="B50" s="34" t="s">
        <v>118</v>
      </c>
      <c r="C50" s="30">
        <v>2026</v>
      </c>
      <c r="D50" s="30"/>
      <c r="E50" s="30"/>
      <c r="F50" s="8"/>
      <c r="G50" s="8"/>
      <c r="H50" s="8"/>
      <c r="I50" s="8"/>
      <c r="J50" s="45">
        <v>5</v>
      </c>
      <c r="K50" s="45">
        <v>5</v>
      </c>
      <c r="L50" s="45">
        <v>150</v>
      </c>
      <c r="M50" s="8"/>
      <c r="N50" s="8"/>
      <c r="O50" s="8"/>
      <c r="P50" s="8"/>
      <c r="Q50" s="8"/>
      <c r="R50" s="8"/>
      <c r="S50" s="43"/>
    </row>
    <row r="51" spans="1:19" ht="69" customHeight="1" x14ac:dyDescent="0.2">
      <c r="A51" s="30">
        <v>40</v>
      </c>
      <c r="B51" s="34" t="s">
        <v>23</v>
      </c>
      <c r="C51" s="30">
        <v>2026</v>
      </c>
      <c r="D51" s="30">
        <v>1</v>
      </c>
      <c r="E51" s="30"/>
      <c r="F51" s="8"/>
      <c r="G51" s="8"/>
      <c r="H51" s="8"/>
      <c r="I51" s="8"/>
      <c r="J51" s="45"/>
      <c r="K51" s="45"/>
      <c r="L51" s="45"/>
      <c r="M51" s="8"/>
      <c r="N51" s="8"/>
      <c r="O51" s="8"/>
      <c r="P51" s="8"/>
      <c r="Q51" s="8"/>
      <c r="R51" s="8"/>
      <c r="S51" s="43"/>
    </row>
    <row r="52" spans="1:19" ht="67.5" customHeight="1" x14ac:dyDescent="0.2">
      <c r="A52" s="30">
        <v>41</v>
      </c>
      <c r="B52" s="34" t="s">
        <v>25</v>
      </c>
      <c r="C52" s="30">
        <v>2026</v>
      </c>
      <c r="D52" s="30">
        <v>1</v>
      </c>
      <c r="E52" s="30"/>
      <c r="F52" s="8"/>
      <c r="G52" s="8"/>
      <c r="H52" s="8"/>
      <c r="I52" s="8"/>
      <c r="J52" s="45"/>
      <c r="K52" s="45"/>
      <c r="L52" s="45"/>
      <c r="M52" s="8"/>
      <c r="N52" s="8"/>
      <c r="O52" s="8"/>
      <c r="P52" s="8"/>
      <c r="Q52" s="8"/>
      <c r="R52" s="8"/>
      <c r="S52" s="43"/>
    </row>
    <row r="53" spans="1:19" ht="79.5" customHeight="1" x14ac:dyDescent="0.2">
      <c r="A53" s="30">
        <v>42</v>
      </c>
      <c r="B53" s="34" t="s">
        <v>119</v>
      </c>
      <c r="C53" s="30">
        <v>2026</v>
      </c>
      <c r="D53" s="30">
        <v>1</v>
      </c>
      <c r="E53" s="30"/>
      <c r="F53" s="8"/>
      <c r="G53" s="8"/>
      <c r="H53" s="8"/>
      <c r="I53" s="8"/>
      <c r="J53" s="45"/>
      <c r="K53" s="45"/>
      <c r="L53" s="45"/>
      <c r="M53" s="8"/>
      <c r="N53" s="8"/>
      <c r="O53" s="8"/>
      <c r="P53" s="8"/>
      <c r="Q53" s="8"/>
      <c r="R53" s="8"/>
      <c r="S53" s="43"/>
    </row>
    <row r="54" spans="1:19" ht="75.75" customHeight="1" x14ac:dyDescent="0.2">
      <c r="A54" s="30">
        <v>43</v>
      </c>
      <c r="B54" s="34" t="s">
        <v>29</v>
      </c>
      <c r="C54" s="30">
        <v>2026</v>
      </c>
      <c r="D54" s="30">
        <v>1</v>
      </c>
      <c r="E54" s="30"/>
      <c r="F54" s="8"/>
      <c r="G54" s="8"/>
      <c r="H54" s="8"/>
      <c r="I54" s="8"/>
      <c r="J54" s="45"/>
      <c r="K54" s="45"/>
      <c r="L54" s="45"/>
      <c r="M54" s="8"/>
      <c r="N54" s="8"/>
      <c r="O54" s="8"/>
      <c r="P54" s="8"/>
      <c r="Q54" s="8"/>
      <c r="R54" s="8"/>
      <c r="S54" s="43"/>
    </row>
    <row r="55" spans="1:19" ht="84" customHeight="1" x14ac:dyDescent="0.2">
      <c r="A55" s="30">
        <v>44</v>
      </c>
      <c r="B55" s="34" t="s">
        <v>31</v>
      </c>
      <c r="C55" s="30">
        <v>2026</v>
      </c>
      <c r="D55" s="30">
        <v>1</v>
      </c>
      <c r="E55" s="30"/>
      <c r="F55" s="8"/>
      <c r="G55" s="8"/>
      <c r="H55" s="8"/>
      <c r="I55" s="8"/>
      <c r="J55" s="45"/>
      <c r="K55" s="45"/>
      <c r="L55" s="45"/>
      <c r="M55" s="8"/>
      <c r="N55" s="8"/>
      <c r="O55" s="8"/>
      <c r="P55" s="8"/>
      <c r="Q55" s="8"/>
      <c r="R55" s="8"/>
      <c r="S55" s="43"/>
    </row>
    <row r="56" spans="1:19" ht="137.25" customHeight="1" x14ac:dyDescent="0.2">
      <c r="A56" s="30">
        <v>45</v>
      </c>
      <c r="B56" s="34" t="s">
        <v>41</v>
      </c>
      <c r="C56" s="30">
        <v>2026</v>
      </c>
      <c r="D56" s="30"/>
      <c r="E56" s="30">
        <v>1</v>
      </c>
      <c r="F56" s="8"/>
      <c r="G56" s="8"/>
      <c r="H56" s="8"/>
      <c r="I56" s="8"/>
      <c r="J56" s="45"/>
      <c r="K56" s="45"/>
      <c r="L56" s="45"/>
      <c r="M56" s="8"/>
      <c r="N56" s="8"/>
      <c r="O56" s="8"/>
      <c r="P56" s="8"/>
      <c r="Q56" s="8"/>
      <c r="R56" s="8"/>
      <c r="S56" s="43"/>
    </row>
    <row r="57" spans="1:19" ht="148.5" customHeight="1" x14ac:dyDescent="0.2">
      <c r="A57" s="30">
        <v>46</v>
      </c>
      <c r="B57" s="34" t="s">
        <v>45</v>
      </c>
      <c r="C57" s="30">
        <v>2026</v>
      </c>
      <c r="D57" s="30"/>
      <c r="E57" s="30"/>
      <c r="F57" s="8">
        <v>1</v>
      </c>
      <c r="G57" s="8"/>
      <c r="H57" s="8"/>
      <c r="I57" s="8"/>
      <c r="J57" s="45"/>
      <c r="K57" s="45"/>
      <c r="L57" s="45"/>
      <c r="M57" s="8"/>
      <c r="N57" s="8"/>
      <c r="O57" s="8"/>
      <c r="P57" s="8"/>
      <c r="Q57" s="8"/>
      <c r="R57" s="8"/>
      <c r="S57" s="43"/>
    </row>
    <row r="58" spans="1:19" ht="168.75" customHeight="1" x14ac:dyDescent="0.2">
      <c r="A58" s="30">
        <v>47</v>
      </c>
      <c r="B58" s="34" t="s">
        <v>47</v>
      </c>
      <c r="C58" s="30">
        <v>2026</v>
      </c>
      <c r="D58" s="30"/>
      <c r="E58" s="30"/>
      <c r="F58" s="8">
        <v>1</v>
      </c>
      <c r="G58" s="8"/>
      <c r="H58" s="8"/>
      <c r="I58" s="8"/>
      <c r="J58" s="45"/>
      <c r="K58" s="45"/>
      <c r="L58" s="45"/>
      <c r="M58" s="8"/>
      <c r="N58" s="8"/>
      <c r="O58" s="8"/>
      <c r="P58" s="8"/>
      <c r="Q58" s="8"/>
      <c r="R58" s="8"/>
      <c r="S58" s="43"/>
    </row>
    <row r="59" spans="1:19" ht="162" customHeight="1" x14ac:dyDescent="0.2">
      <c r="A59" s="30">
        <v>48</v>
      </c>
      <c r="B59" s="34" t="s">
        <v>49</v>
      </c>
      <c r="C59" s="30">
        <v>2026</v>
      </c>
      <c r="D59" s="30"/>
      <c r="E59" s="30"/>
      <c r="F59" s="8">
        <v>1</v>
      </c>
      <c r="G59" s="8"/>
      <c r="H59" s="8"/>
      <c r="I59" s="8"/>
      <c r="J59" s="45"/>
      <c r="K59" s="45"/>
      <c r="L59" s="45"/>
      <c r="M59" s="8"/>
      <c r="N59" s="8"/>
      <c r="O59" s="8"/>
      <c r="P59" s="8"/>
      <c r="Q59" s="8"/>
      <c r="R59" s="8"/>
      <c r="S59" s="43"/>
    </row>
    <row r="60" spans="1:19" ht="67.5" customHeight="1" x14ac:dyDescent="0.2">
      <c r="A60" s="30">
        <v>49</v>
      </c>
      <c r="B60" s="34" t="s">
        <v>51</v>
      </c>
      <c r="C60" s="30">
        <v>2026</v>
      </c>
      <c r="D60" s="30"/>
      <c r="E60" s="30"/>
      <c r="F60" s="8">
        <v>1</v>
      </c>
      <c r="G60" s="8"/>
      <c r="H60" s="8"/>
      <c r="I60" s="8"/>
      <c r="J60" s="45"/>
      <c r="K60" s="45"/>
      <c r="L60" s="45"/>
      <c r="M60" s="8"/>
      <c r="N60" s="8"/>
      <c r="O60" s="8"/>
      <c r="P60" s="8"/>
      <c r="Q60" s="8"/>
      <c r="R60" s="8"/>
      <c r="S60" s="43"/>
    </row>
    <row r="61" spans="1:19" ht="80.25" customHeight="1" x14ac:dyDescent="0.2">
      <c r="A61" s="30">
        <v>50</v>
      </c>
      <c r="B61" s="34" t="s">
        <v>53</v>
      </c>
      <c r="C61" s="30">
        <v>2026</v>
      </c>
      <c r="D61" s="30"/>
      <c r="E61" s="30"/>
      <c r="F61" s="8">
        <v>1</v>
      </c>
      <c r="G61" s="8"/>
      <c r="H61" s="8"/>
      <c r="I61" s="8"/>
      <c r="J61" s="45"/>
      <c r="K61" s="45"/>
      <c r="L61" s="45"/>
      <c r="M61" s="8"/>
      <c r="N61" s="8"/>
      <c r="O61" s="8"/>
      <c r="P61" s="8"/>
      <c r="Q61" s="8"/>
      <c r="R61" s="8"/>
      <c r="S61" s="43"/>
    </row>
    <row r="62" spans="1:19" ht="36.75" customHeight="1" x14ac:dyDescent="0.2">
      <c r="A62" s="30">
        <v>51</v>
      </c>
      <c r="B62" s="34" t="s">
        <v>120</v>
      </c>
      <c r="C62" s="30">
        <v>2026</v>
      </c>
      <c r="D62" s="30"/>
      <c r="E62" s="30"/>
      <c r="F62" s="8"/>
      <c r="G62" s="8"/>
      <c r="H62" s="8"/>
      <c r="I62" s="8"/>
      <c r="J62" s="45"/>
      <c r="K62" s="45"/>
      <c r="L62" s="45"/>
      <c r="M62" s="8"/>
      <c r="N62" s="8"/>
      <c r="O62" s="8"/>
      <c r="P62" s="8">
        <v>1</v>
      </c>
      <c r="Q62" s="8"/>
      <c r="R62" s="8">
        <v>9</v>
      </c>
      <c r="S62" s="43"/>
    </row>
    <row r="63" spans="1:19" ht="42" customHeight="1" x14ac:dyDescent="0.2">
      <c r="A63" s="30">
        <v>52</v>
      </c>
      <c r="B63" s="34" t="s">
        <v>121</v>
      </c>
      <c r="C63" s="30">
        <v>2026</v>
      </c>
      <c r="D63" s="30"/>
      <c r="E63" s="30"/>
      <c r="F63" s="8"/>
      <c r="G63" s="8"/>
      <c r="H63" s="8"/>
      <c r="I63" s="8"/>
      <c r="J63" s="45"/>
      <c r="K63" s="45"/>
      <c r="L63" s="45"/>
      <c r="M63" s="8"/>
      <c r="N63" s="8"/>
      <c r="O63" s="8"/>
      <c r="P63" s="8">
        <v>1</v>
      </c>
      <c r="Q63" s="8"/>
      <c r="R63" s="8">
        <v>8</v>
      </c>
      <c r="S63" s="43"/>
    </row>
    <row r="64" spans="1:19" ht="43.5" customHeight="1" x14ac:dyDescent="0.2">
      <c r="A64" s="30">
        <v>53</v>
      </c>
      <c r="B64" s="34" t="s">
        <v>122</v>
      </c>
      <c r="C64" s="30">
        <v>2026</v>
      </c>
      <c r="D64" s="30"/>
      <c r="E64" s="30"/>
      <c r="F64" s="8"/>
      <c r="G64" s="8"/>
      <c r="H64" s="8"/>
      <c r="I64" s="8"/>
      <c r="J64" s="45"/>
      <c r="K64" s="45"/>
      <c r="L64" s="45"/>
      <c r="M64" s="8">
        <v>16</v>
      </c>
      <c r="N64" s="8">
        <v>20</v>
      </c>
      <c r="O64" s="8"/>
      <c r="P64" s="8"/>
      <c r="Q64" s="8"/>
      <c r="R64" s="8"/>
      <c r="S64" s="43"/>
    </row>
    <row r="65" spans="1:19" ht="18" customHeight="1" x14ac:dyDescent="0.2">
      <c r="A65" s="46"/>
      <c r="B65" s="4" t="s">
        <v>123</v>
      </c>
      <c r="C65" s="46" t="s">
        <v>33</v>
      </c>
      <c r="D65" s="46">
        <v>10</v>
      </c>
      <c r="E65" s="46">
        <v>1</v>
      </c>
      <c r="F65" s="4">
        <f>SUM(F12:F61)</f>
        <v>5</v>
      </c>
      <c r="G65" s="47">
        <f>SUM(G12:G61)</f>
        <v>0</v>
      </c>
      <c r="H65" s="47">
        <f>SUM(H12:H61)</f>
        <v>3195.4</v>
      </c>
      <c r="I65" s="47"/>
      <c r="J65" s="4">
        <f>SUM(J12:J61)</f>
        <v>31</v>
      </c>
      <c r="K65" s="4">
        <f>SUM(K12:K61)</f>
        <v>31</v>
      </c>
      <c r="L65" s="4">
        <f>SUM(L12:L61)</f>
        <v>945</v>
      </c>
      <c r="M65" s="4">
        <f>SUM(M12:M64)</f>
        <v>473</v>
      </c>
      <c r="N65" s="4">
        <f>SUM(N12:N64)</f>
        <v>82</v>
      </c>
      <c r="O65" s="48">
        <f>SUM(O12:O61)</f>
        <v>5835.19</v>
      </c>
      <c r="P65" s="4">
        <f>SUM(P12:P64)</f>
        <v>8</v>
      </c>
      <c r="Q65" s="4">
        <f>SUM(Q12:Q61)</f>
        <v>32</v>
      </c>
      <c r="R65" s="4">
        <f>SUM(R12:R64)</f>
        <v>73</v>
      </c>
      <c r="S65" s="49"/>
    </row>
    <row r="66" spans="1:19" ht="69.75" customHeight="1" x14ac:dyDescent="0.2">
      <c r="A66" s="92" t="s">
        <v>56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</row>
  </sheetData>
  <mergeCells count="23">
    <mergeCell ref="P9:R9"/>
    <mergeCell ref="A66:S66"/>
    <mergeCell ref="I9:I10"/>
    <mergeCell ref="J9:J10"/>
    <mergeCell ref="K9:K10"/>
    <mergeCell ref="L9:L10"/>
    <mergeCell ref="M9:O9"/>
    <mergeCell ref="N1:S4"/>
    <mergeCell ref="A5:S5"/>
    <mergeCell ref="A7:A10"/>
    <mergeCell ref="B7:B10"/>
    <mergeCell ref="C7:C10"/>
    <mergeCell ref="D7:F8"/>
    <mergeCell ref="G7:L7"/>
    <mergeCell ref="M7:R8"/>
    <mergeCell ref="S7:S10"/>
    <mergeCell ref="G8:I8"/>
    <mergeCell ref="J8:L8"/>
    <mergeCell ref="D9:D10"/>
    <mergeCell ref="E9:E10"/>
    <mergeCell ref="F9:F10"/>
    <mergeCell ref="G9:G10"/>
    <mergeCell ref="H9:H10"/>
  </mergeCells>
  <pageMargins left="0.59055118110236238" right="0.59055118110236238" top="1.1811023622047248" bottom="0.59055118110236238" header="0.59055118110236238" footer="0.31496062992125984"/>
  <pageSetup paperSize="9" scale="81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 (2)</vt:lpstr>
      <vt:lpstr>Приложение 2</vt:lpstr>
      <vt:lpstr>'Приложение 1 (2)'!Print_Titles</vt:lpstr>
      <vt:lpstr>'Приложение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ФЭО</dc:title>
  <dc:subject>наказы 2019-2020 годы</dc:subject>
  <dc:creator>Шаколина В.</dc:creator>
  <cp:lastModifiedBy>Маслова Диана Евгеньевна</cp:lastModifiedBy>
  <cp:revision>1</cp:revision>
  <dcterms:created xsi:type="dcterms:W3CDTF">2018-05-10T21:28:25Z</dcterms:created>
  <dcterms:modified xsi:type="dcterms:W3CDTF">2026-08-25T22:56:59Z</dcterms:modified>
</cp:coreProperties>
</file>